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537" documentId="13_ncr:1_{F6CB121F-512D-4AA6-A0C1-0FB36C537598}" xr6:coauthVersionLast="47" xr6:coauthVersionMax="47" xr10:uidLastSave="{435E89FA-258E-448D-822E-C09A9D892DF7}"/>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<sst xmlns="http://schemas.openxmlformats.org/spreadsheetml/2006/main" count="178591" uniqueCount="39078">
  <si>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</si>
  <si>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</si>
  <si>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</si>
  <si>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</si>
  <si>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</si>
  <si>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</si>
  <si>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</si>
  <si>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</si>
  <si>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</si>
  <si>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</si>
  <si>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</si>
  <si>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</si>
  <si>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</si>
  <si>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</si>
  <si>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</si>
  <si>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</si>
  <si>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</si>
  <si>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</si>
  <si>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</si>
  <si>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</si>
  <si>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</si>
  <si>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</si>
  <si>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</si>
  <si>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</si>
  <si>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</si>
  <si>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</si>
  <si>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</si>
  <si>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</si>
  <si>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</si>
  <si>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</si>
  <si>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</si>
  <si>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</si>
  <si>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</si>
  <si>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</si>
  <si>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</si>
  <si>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</si>
  <si>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</si>
  <si>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</si>
  <si>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</si>
  <si>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</si>
  <si>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</si>
  <si>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</si>
  <si>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</si>
  <si>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</si>
  <si>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</si>
  <si>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</si>
  <si>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</si>
  <si>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</si>
  <si>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</si>
  <si>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</si>
  <si>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</si>
  <si>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</si>
  <si>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</si>
  <si>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</si>
  <si>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</si>
  <si>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</si>
  <si>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</si>
  <si>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</si>
  <si>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</si>
  <si>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</si>
  <si>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</si>
  <si>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</si>
  <si>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</si>
  <si>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</si>
  <si>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</si>
  <si>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</si>
  <si>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</si>
  <si>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</si>
  <si>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</si>
  <si>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</si>
  <si>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</si>
  <si>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</si>
  <si>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</si>
  <si>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</si>
  <si>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</si>
  <si>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</si>
  <si>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</si>
  <si>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</si>
  <si>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</si>
  <si>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</si>
  <si>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</si>
  <si>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</si>
  <si>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</si>
  <si>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</si>
  <si>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</si>
  <si>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</si>
  <si>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</si>
  <si>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</si>
  <si>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</si>
  <si>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</si>
  <si>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</si>
  <si>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</si>
  <si>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</si>
  <si>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</si>
  <si>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</si>
  <si>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</si>
  <si>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</si>
  <si>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</si>
  <si>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</si>
  <si>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</si>
  <si>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</si>
  <si>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</si>
  <si>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</si>
  <si>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</si>
  <si>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</si>
  <si>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</si>
  <si>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</si>
  <si>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</si>
  <si>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</si>
  <si>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</si>
  <si>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</si>
  <si>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</si>
  <si>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</si>
  <si>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</si>
  <si>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</si>
  <si>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</si>
  <si>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</si>
  <si>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</si>
  <si>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</si>
  <si>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</si>
  <si>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</si>
  <si>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</si>
  <si>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</si>
  <si>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</si>
  <si>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</si>
  <si>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</si>
  <si>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</si>
  <si>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</si>
  <si>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</si>
  <si>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</si>
  <si>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</si>
  <si>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</si>
  <si>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</si>
  <si>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</si>
  <si>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</si>
  <si>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</si>
  <si>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</si>
  <si>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</si>
  <si>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</si>
  <si>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</si>
  <si>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</si>
  <si>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</si>
  <si>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</si>
  <si>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</si>
  <si>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</si>
  <si>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</si>
  <si>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</si>
  <si>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</si>
  <si>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</si>
  <si>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</si>
  <si>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</si>
  <si>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</si>
  <si>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</si>
  <si>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</si>
  <si>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</si>
  <si>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</si>
  <si>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</si>
  <si>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</si>
  <si>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</si>
  <si>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</si>
  <si>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</si>
  <si>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</si>
  <si>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</si>
  <si>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</si>
  <si>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</si>
  <si>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</si>
  <si>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</si>
  <si>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</si>
  <si>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</si>
  <si>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</si>
  <si>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</si>
  <si>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</si>
  <si>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</si>
  <si>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</si>
  <si>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</si>
  <si>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</si>
  <si>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</si>
  <si>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</si>
  <si>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</si>
  <si>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</si>
  <si>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</si>
  <si>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</si>
  <si>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</si>
  <si>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</si>
  <si>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</si>
  <si>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</si>
  <si>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</si>
  <si>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</si>
  <si>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</si>
  <si>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</si>
  <si>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</si>
  <si>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</si>
  <si>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</si>
  <si>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</si>
  <si>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</si>
  <si>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</si>
  <si>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</si>
  <si>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</si>
  <si>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</si>
  <si>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</si>
  <si>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</si>
  <si>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</si>
  <si>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</si>
  <si>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</si>
  <si>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</si>
  <si>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</si>
  <si>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</si>
  <si>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</si>
  <si>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</si>
  <si>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</si>
  <si>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</si>
  <si>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</si>
  <si>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</si>
  <si>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</si>
  <si>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</si>
  <si>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</si>
  <si>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</si>
  <si>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</si>
  <si>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</si>
  <si>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</si>
  <si>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</si>
  <si>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</si>
  <si>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</si>
  <si>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</si>
  <si>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</si>
  <si>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</si>
  <si>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</si>
  <si>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</si>
  <si>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</si>
  <si>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</si>
  <si>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</si>
  <si>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</si>
  <si>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</si>
  <si>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</si>
  <si>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</si>
  <si>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</si>
  <si>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</si>
  <si>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</si>
  <si>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</si>
  <si>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</si>
  <si>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</si>
  <si>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</si>
  <si>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</si>
  <si>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</si>
  <si>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</si>
  <si>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</si>
  <si>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</si>
  <si>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</si>
  <si>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</si>
  <si>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</si>
  <si>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</si>
  <si>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</si>
  <si>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</si>
  <si>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</si>
  <si>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</si>
  <si>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</si>
  <si>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</si>
  <si>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</si>
  <si>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</si>
  <si>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</si>
  <si>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</si>
  <si>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</si>
  <si>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</si>
  <si>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</si>
  <si>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</si>
  <si>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</si>
  <si>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</si>
  <si>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</si>
  <si>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</si>
  <si>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</si>
  <si>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</si>
  <si>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</si>
  <si>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</si>
  <si>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</si>
  <si>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</si>
  <si>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</si>
  <si>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</si>
  <si>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</si>
  <si>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</si>
  <si>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</si>
  <si>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</si>
  <si>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</si>
  <si>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</si>
  <si>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</si>
  <si>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</si>
  <si>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</si>
  <si>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</si>
  <si>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</si>
  <si>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</si>
  <si>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</si>
  <si>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</si>
  <si>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</si>
  <si>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</si>
  <si>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</si>
  <si>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</si>
  <si>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</si>
  <si>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</si>
  <si>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</si>
  <si>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</si>
  <si>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</si>
  <si>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</si>
  <si>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</si>
  <si>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</si>
  <si>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</si>
  <si>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</si>
  <si>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</si>
  <si>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</si>
  <si>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</si>
  <si>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</si>
  <si>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</si>
  <si>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</si>
  <si>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</si>
  <si>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</si>
  <si>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</si>
  <si>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</si>
  <si>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</si>
  <si>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</si>
  <si>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</si>
  <si>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</si>
  <si>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</si>
  <si>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</si>
  <si>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</si>
  <si>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</si>
  <si>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</si>
  <si>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</si>
  <si>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</si>
  <si>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</si>
  <si>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</si>
  <si>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</si>
  <si>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</si>
  <si>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</si>
  <si>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</si>
  <si>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</si>
  <si>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</si>
  <si>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</si>
  <si>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</si>
  <si>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</si>
  <si>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</si>
  <si>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</si>
  <si>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</si>
  <si>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</si>
  <si>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</si>
  <si>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</si>
  <si>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</si>
  <si>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</si>
  <si>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</si>
  <si>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</si>
  <si>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</si>
  <si>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</si>
  <si>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</si>
  <si>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</si>
  <si>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</si>
  <si>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</si>
  <si>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</si>
  <si>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</si>
  <si>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</si>
  <si>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</si>
  <si>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</si>
  <si>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</si>
  <si>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</si>
  <si>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</si>
  <si>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</si>
  <si>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</si>
  <si>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</si>
  <si>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</si>
  <si>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</si>
  <si>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</si>
  <si>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</si>
  <si>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</si>
  <si>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</si>
  <si>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</si>
  <si>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</si>
  <si>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</si>
  <si>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</si>
  <si>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</si>
  <si>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</si>
  <si>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</si>
  <si>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</si>
  <si>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</si>
  <si>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</si>
  <si>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</si>
  <si>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</si>
  <si>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</si>
  <si>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</si>
  <si>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</si>
  <si>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</si>
  <si>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</si>
  <si>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</si>
  <si>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</si>
  <si>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</si>
  <si>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</si>
  <si>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</si>
  <si>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</si>
  <si>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</si>
  <si>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</si>
  <si>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</si>
  <si>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</si>
  <si>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</si>
  <si>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</si>
  <si>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</si>
  <si>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</si>
  <si>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</si>
  <si>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</si>
  <si>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</si>
  <si>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</si>
  <si>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</si>
  <si>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</si>
  <si>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</si>
  <si>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</si>
  <si>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</si>
  <si>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</si>
  <si>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</si>
  <si>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</si>
  <si>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</si>
  <si>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</si>
  <si>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</si>
  <si>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</si>
  <si>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</si>
  <si>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</si>
  <si>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</si>
  <si>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</si>
  <si>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</si>
  <si>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</si>
  <si>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</si>
  <si>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</si>
  <si>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</si>
  <si>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</si>
  <si>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</si>
  <si>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</si>
  <si>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</si>
  <si>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</si>
  <si>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</si>
  <si>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</si>
  <si>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</si>
  <si>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</si>
  <si>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</si>
  <si>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</si>
  <si>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</si>
  <si>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</si>
  <si>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</si>
  <si>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</si>
  <si>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</si>
  <si>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</si>
  <si>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</si>
  <si>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</si>
  <si>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</si>
  <si>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</si>
  <si>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</si>
  <si>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</si>
  <si>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</si>
  <si>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</si>
  <si>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</si>
  <si>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</si>
  <si>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</si>
  <si>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</si>
  <si>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</si>
  <si>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</si>
  <si>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</si>
  <si>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</si>
  <si>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</si>
  <si>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</si>
  <si>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</si>
  <si>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</si>
  <si>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</si>
  <si>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</si>
  <si>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</si>
  <si>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</si>
  <si>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</si>
  <si>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</si>
  <si>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</si>
  <si>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</si>
  <si>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</si>
  <si>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</si>
  <si>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</si>
  <si>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</si>
  <si>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</si>
  <si>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</si>
  <si>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</si>
  <si>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</si>
  <si>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</si>
  <si>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</si>
  <si>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</si>
  <si>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</si>
  <si>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</si>
  <si>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</si>
  <si>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</si>
  <si>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</si>
  <si>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</si>
  <si>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</si>
  <si>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</si>
  <si>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</si>
  <si>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</si>
  <si>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</si>
  <si>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</si>
  <si>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</si>
  <si>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</si>
  <si>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</si>
  <si>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</si>
  <si>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</si>
  <si>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</si>
  <si>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</si>
  <si>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</si>
  <si>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</si>
  <si>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</si>
  <si>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</si>
  <si>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</si>
  <si>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</si>
  <si>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</si>
  <si>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</si>
  <si>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</si>
  <si>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</si>
  <si>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</si>
  <si>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</si>
  <si>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</si>
  <si>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</si>
  <si>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</si>
  <si>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</si>
  <si>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</si>
  <si>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</si>
  <si>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</si>
  <si>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</si>
  <si>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</si>
  <si>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</si>
  <si>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</si>
  <si>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</si>
  <si>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</si>
  <si>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</si>
  <si>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</si>
  <si>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</si>
  <si>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</si>
  <si>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</si>
  <si>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</si>
  <si>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</si>
  <si>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</si>
  <si>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</si>
  <si>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</si>
  <si>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</si>
  <si>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</si>
  <si>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</si>
  <si>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</si>
  <si>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</si>
  <si>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</si>
  <si>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</si>
  <si>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</si>
  <si>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</si>
  <si>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</si>
  <si>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</si>
  <si>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</si>
  <si>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</si>
  <si>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</si>
  <si>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</si>
  <si>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</si>
  <si>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</si>
  <si>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</si>
  <si>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</si>
  <si>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</si>
  <si>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</si>
  <si>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</si>
  <si>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</si>
  <si>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</si>
  <si>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</si>
  <si>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</si>
  <si>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</si>
  <si>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</si>
  <si>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</si>
  <si>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</si>
  <si>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</si>
  <si>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</si>
  <si>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</si>
  <si>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</si>
  <si>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</si>
  <si>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</si>
  <si>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</si>
  <si>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</si>
  <si>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</si>
  <si>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</si>
  <si>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</si>
  <si>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</si>
  <si>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</si>
  <si>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</si>
  <si>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</si>
  <si>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</si>
  <si>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</si>
  <si>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</si>
  <si>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</si>
  <si>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</si>
  <si>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</si>
  <si>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</si>
  <si>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</si>
  <si>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</si>
  <si>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</si>
  <si>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</si>
  <si>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</si>
  <si>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</si>
  <si>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</si>
  <si>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</si>
  <si>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</si>
  <si>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</si>
  <si>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</si>
  <si>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</si>
  <si>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</si>
  <si>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</si>
  <si>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</si>
  <si>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</si>
  <si>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</si>
  <si>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</si>
  <si>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</si>
  <si>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</si>
  <si>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</si>
  <si>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</si>
  <si>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</si>
  <si>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</si>
  <si>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</si>
  <si>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</si>
  <si>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</si>
  <si>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</si>
  <si>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</si>
  <si>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</si>
  <si>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</si>
  <si>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</si>
  <si>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</si>
  <si>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</si>
  <si>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</si>
  <si>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</si>
  <si>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</si>
  <si>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</si>
  <si>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</si>
  <si>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</si>
  <si>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</si>
  <si>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</si>
  <si>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</si>
  <si>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</si>
  <si>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</si>
  <si>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</si>
  <si>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</si>
  <si>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</si>
  <si>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</si>
  <si>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</si>
  <si>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</si>
  <si>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</si>
  <si>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</si>
  <si>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</si>
  <si>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</si>
  <si>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</si>
  <si>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</si>
  <si>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</si>
  <si>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</si>
  <si>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</si>
  <si>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</si>
  <si>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</si>
  <si>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</si>
  <si>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</si>
  <si>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</si>
  <si>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</si>
  <si>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</si>
  <si>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</si>
  <si>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</si>
  <si>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</si>
  <si>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</si>
  <si>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</si>
  <si>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</si>
  <si>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</si>
  <si>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</si>
  <si>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</si>
  <si>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</si>
  <si>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</si>
  <si>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</si>
  <si>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</si>
  <si>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</si>
  <si>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</si>
  <si>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</si>
  <si>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</si>
  <si>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</si>
  <si>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</si>
  <si>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</si>
  <si>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</si>
  <si>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</si>
  <si>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</si>
  <si>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</si>
  <si>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</si>
  <si>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</si>
  <si>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</si>
  <si>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</si>
  <si>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</si>
  <si>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</si>
  <si>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</si>
  <si>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</si>
  <si>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</si>
  <si>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</si>
  <si>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</si>
  <si>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</si>
  <si>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</si>
  <si>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</si>
  <si>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</si>
  <si>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</si>
  <si>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</si>
  <si>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</si>
  <si>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</si>
  <si>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</si>
  <si>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</si>
  <si>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</si>
  <si>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</si>
  <si>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</si>
  <si>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</si>
  <si>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</si>
  <si>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</si>
  <si>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</si>
  <si>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</si>
  <si>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</si>
  <si>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</si>
  <si>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</si>
  <si>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</si>
  <si>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</si>
  <si>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</si>
  <si>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</si>
  <si>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</si>
  <si>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</si>
  <si>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</si>
  <si>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</si>
  <si>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</si>
  <si>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</si>
  <si>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</si>
  <si>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</si>
  <si>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</si>
  <si>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</si>
  <si>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</si>
  <si>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</si>
  <si>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</si>
  <si>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</si>
  <si>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</si>
  <si>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</si>
  <si>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</si>
  <si>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</si>
  <si>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</si>
  <si>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</si>
  <si>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</si>
  <si>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</si>
  <si>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</si>
  <si>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</si>
  <si>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</si>
  <si>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</si>
  <si>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</si>
  <si>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</si>
  <si>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</si>
  <si>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</si>
  <si>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</si>
  <si>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</si>
  <si>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</si>
  <si>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</si>
  <si>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</si>
  <si>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</si>
  <si>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</si>
  <si>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</si>
  <si>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</si>
  <si>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</si>
  <si>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</si>
  <si>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</si>
  <si>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</si>
  <si>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</si>
  <si>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</si>
  <si>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</si>
  <si>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</si>
  <si>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</si>
  <si>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</si>
  <si>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</si>
  <si>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</si>
  <si>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</si>
  <si>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</si>
  <si>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</si>
  <si>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</si>
  <si>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</si>
  <si>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</si>
  <si>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</si>
  <si>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</si>
  <si>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</si>
  <si>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</si>
  <si>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</si>
  <si>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</si>
  <si>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</si>
  <si>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</si>
  <si>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</si>
  <si>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</si>
  <si>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</si>
  <si>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</si>
  <si>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</si>
  <si>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</si>
  <si>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</si>
  <si>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</si>
  <si>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</si>
  <si>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</si>
  <si>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</si>
  <si>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</si>
  <si>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</si>
  <si>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</si>
  <si>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</si>
  <si>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</si>
  <si>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</si>
  <si>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</si>
  <si>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</si>
  <si>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</si>
  <si>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</si>
  <si>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</si>
  <si>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</si>
  <si>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</si>
  <si>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</si>
  <si>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</si>
  <si>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</si>
  <si>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</si>
  <si>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</si>
  <si>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</si>
  <si>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</si>
  <si>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</si>
  <si>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</si>
  <si>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</si>
  <si>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</si>
  <si>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</si>
  <si>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</si>
  <si>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</si>
  <si>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</si>
  <si>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</si>
  <si>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</si>
  <si>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</si>
  <si>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</si>
  <si>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</si>
  <si>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</si>
  <si>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</si>
  <si>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</si>
  <si>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</si>
  <si>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</si>
  <si>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</si>
  <si>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</si>
  <si>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</si>
  <si>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</si>
  <si>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</si>
  <si>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</si>
  <si>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</si>
  <si>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</si>
  <si>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</si>
  <si>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</si>
  <si>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</si>
  <si>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</si>
  <si>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</si>
  <si>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</si>
  <si>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</si>
  <si>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</si>
  <si>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</si>
  <si>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</si>
  <si>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</si>
  <si>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</si>
  <si>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</si>
  <si>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</si>
  <si>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</si>
  <si>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</si>
  <si>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</si>
  <si>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</si>
  <si>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</si>
  <si>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</si>
  <si>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</si>
  <si>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</si>
  <si>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</si>
  <si>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</si>
  <si>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</si>
  <si>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</si>
  <si>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</si>
  <si>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</si>
  <si>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</si>
  <si>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</si>
  <si>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</si>
  <si>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</si>
  <si>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</si>
  <si>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</si>
  <si>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</si>
  <si>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</si>
  <si>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</si>
  <si>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</si>
  <si>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</si>
  <si>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</si>
  <si>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</si>
  <si>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</si>
  <si>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</si>
  <si>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</si>
  <si>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</si>
  <si>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</si>
  <si>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</si>
  <si>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</si>
  <si>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</si>
  <si>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</si>
  <si>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</si>
  <si>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</si>
  <si>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</si>
  <si>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</si>
  <si>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</si>
  <si>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</si>
  <si>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</si>
  <si>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</si>
  <si>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</si>
  <si>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</si>
  <si>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</si>
  <si>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</si>
  <si>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</si>
  <si>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</si>
  <si>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</si>
  <si>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</si>
  <si>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</si>
  <si>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</si>
  <si>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</si>
  <si>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</si>
  <si>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</si>
  <si>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</si>
  <si>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</si>
  <si>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</si>
  <si>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</si>
  <si>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</si>
  <si>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</si>
  <si>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</si>
  <si>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</si>
  <si>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</si>
  <si>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</si>
  <si>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</si>
  <si>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</si>
  <si>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</si>
  <si>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</si>
  <si>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</si>
  <si>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</si>
  <si>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</si>
  <si>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</si>
  <si>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</si>
  <si>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</si>
  <si>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</si>
  <si>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</si>
  <si>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</si>
  <si>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</si>
  <si>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</si>
  <si>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</si>
  <si>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</si>
  <si>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</si>
  <si>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</si>
  <si>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</si>
  <si>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</si>
  <si>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</si>
  <si>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</si>
  <si>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</si>
  <si>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</si>
  <si>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</si>
  <si>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</si>
  <si>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</si>
  <si>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</si>
  <si>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</si>
  <si>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</si>
  <si>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</si>
  <si>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</si>
  <si>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</si>
  <si>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</si>
  <si>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</si>
  <si>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</si>
  <si>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</si>
  <si>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</si>
  <si>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</si>
  <si>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</si>
  <si>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</si>
  <si>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</si>
  <si>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</si>
  <si>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</si>
  <si>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</si>
  <si>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</si>
  <si>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</si>
  <si>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</si>
  <si>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</si>
  <si>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</si>
  <si>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</si>
  <si>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</si>
  <si>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</si>
  <si>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</si>
  <si>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</si>
  <si>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</si>
  <si>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</si>
  <si>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</si>
  <si>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</si>
  <si>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</si>
  <si>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</si>
  <si>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</si>
  <si>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</si>
  <si>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</si>
  <si>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</si>
  <si>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</si>
  <si>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</si>
  <si>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</si>
  <si>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</si>
  <si>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</si>
  <si>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</si>
  <si>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</si>
  <si>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</si>
  <si>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</si>
  <si>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</si>
  <si>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</si>
  <si>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</si>
  <si>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</si>
  <si>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</si>
  <si>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</si>
  <si>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</si>
  <si>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</si>
  <si>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</si>
  <si>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</si>
  <si>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</si>
  <si>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</si>
  <si>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</si>
  <si>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</si>
  <si>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</si>
  <si>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</si>
  <si>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</si>
  <si>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</si>
  <si>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</si>
  <si>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</si>
  <si>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</si>
  <si>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</si>
  <si>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</si>
  <si>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</si>
  <si>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</si>
  <si>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</si>
  <si>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</si>
  <si>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</si>
  <si>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</si>
  <si>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</si>
  <si>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</si>
  <si>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</si>
  <si>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</si>
  <si>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</si>
  <si>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</si>
  <si>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</si>
  <si>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</si>
  <si>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</si>
  <si>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</si>
  <si>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</si>
  <si>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</si>
  <si>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</si>
  <si>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</si>
  <si>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</si>
  <si>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</si>
  <si>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</si>
  <si>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</si>
  <si>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</si>
  <si>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</si>
  <si>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</si>
  <si>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</si>
  <si>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</si>
  <si>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</si>
  <si>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</si>
  <si>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</si>
  <si>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</si>
  <si>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</si>
  <si>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</si>
  <si>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</si>
  <si>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</si>
  <si>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</si>
  <si>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</si>
  <si>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</si>
  <si>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</si>
  <si>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</si>
  <si>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</si>
  <si>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</si>
  <si>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</si>
  <si>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</si>
  <si>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</si>
  <si>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</si>
  <si>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</si>
  <si>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</si>
  <si>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</si>
  <si>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</si>
  <si>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</si>
  <si>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</si>
  <si>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</si>
  <si>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</si>
  <si>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</si>
  <si>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</si>
  <si>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</si>
  <si>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</si>
  <si>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</si>
  <si>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</si>
  <si>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</si>
  <si>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</si>
  <si>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</si>
  <si>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</si>
  <si>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</si>
  <si>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</si>
  <si>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</si>
  <si>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</si>
  <si>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</si>
  <si>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</si>
  <si>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</si>
  <si>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</si>
  <si>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</si>
  <si>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</si>
  <si>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</si>
  <si>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</si>
  <si>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</si>
  <si>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</si>
  <si>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</si>
  <si>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</si>
  <si>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</si>
  <si>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</si>
  <si>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</si>
  <si>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</si>
  <si>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</si>
  <si>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</si>
  <si>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</si>
  <si>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</si>
  <si>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</si>
  <si>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</si>
  <si>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</si>
  <si>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</si>
  <si>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</si>
  <si>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</si>
  <si>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</si>
  <si>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</si>
  <si>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</si>
  <si>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</si>
  <si>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</si>
  <si>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</si>
  <si>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</si>
  <si>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</si>
  <si>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</si>
  <si>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</si>
  <si>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</si>
  <si>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</si>
  <si>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</si>
  <si>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</si>
  <si>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</si>
  <si>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</si>
  <si>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</si>
  <si>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</si>
  <si>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</si>
  <si>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</si>
  <si>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</si>
  <si>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</si>
  <si>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</si>
  <si>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</si>
  <si>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</si>
  <si>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</si>
  <si>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</si>
  <si>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</si>
  <si>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</si>
  <si>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</si>
  <si>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</si>
  <si>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</si>
  <si>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</si>
  <si>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</si>
  <si>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</si>
  <si>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</si>
  <si>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</si>
  <si>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</si>
  <si>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</si>
  <si>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</si>
  <si>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</si>
  <si>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</si>
  <si>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</si>
  <si>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</si>
  <si>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</si>
  <si>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</si>
  <si>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</si>
  <si>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</si>
  <si>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</si>
  <si>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</si>
  <si>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</si>
  <si>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</si>
  <si>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</si>
  <si>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</si>
  <si>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</si>
  <si>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</si>
  <si>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</si>
  <si>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</si>
  <si>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</si>
  <si>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</si>
  <si>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</si>
  <si>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</si>
  <si>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</si>
  <si>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</si>
  <si>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</si>
  <si>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</si>
  <si>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</si>
  <si>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</si>
  <si>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</si>
  <si>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</si>
  <si>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</si>
  <si>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</si>
  <si>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</si>
  <si>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</si>
  <si>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</si>
  <si>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</si>
  <si>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</si>
  <si>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</si>
  <si>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</si>
  <si>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</si>
  <si>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</si>
  <si>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</si>
  <si>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</si>
  <si>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</si>
  <si>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</si>
  <si>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</si>
  <si>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</si>
  <si>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</si>
  <si>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</si>
  <si>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</si>
  <si>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</si>
  <si>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</si>
  <si>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</si>
  <si>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</si>
  <si>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</si>
  <si>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</si>
  <si>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</si>
  <si>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</si>
  <si>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</si>
  <si>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</si>
  <si>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</si>
  <si>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</si>
  <si>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</si>
  <si>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</si>
  <si>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</si>
  <si>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</si>
  <si>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</si>
  <si>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</si>
  <si>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</si>
  <si>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</si>
  <si>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</si>
  <si>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</si>
  <si>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</si>
  <si>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</si>
  <si>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</si>
  <si>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</si>
  <si>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</si>
  <si>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</si>
  <si>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</si>
  <si>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</si>
  <si>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</si>
  <si>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</si>
  <si>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</si>
  <si>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</si>
  <si>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</si>
  <si>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</si>
  <si>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</si>
  <si>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</si>
  <si>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</si>
  <si>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</si>
  <si>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</si>
  <si>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</si>
  <si>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</si>
  <si>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</si>
  <si>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</si>
  <si>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</si>
  <si>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</si>
  <si>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</si>
  <si>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</si>
  <si>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</si>
  <si>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</si>
  <si>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</si>
  <si>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</si>
  <si>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</si>
  <si>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</si>
  <si>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</si>
  <si>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</si>
  <si>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</si>
  <si>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</si>
  <si>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</si>
  <si>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</si>
  <si>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</si>
  <si>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</si>
  <si>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</si>
  <si>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</si>
  <si>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</si>
  <si>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</si>
  <si>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</si>
  <si>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</si>
  <si>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</si>
  <si>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</si>
  <si>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</si>
  <si>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</si>
  <si>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</si>
  <si>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</si>
  <si>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</si>
  <si>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</si>
  <si>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</si>
  <si>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</si>
  <si>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</si>
  <si>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</si>
  <si>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</si>
  <si>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</si>
  <si>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</si>
  <si>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</si>
  <si>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</si>
  <si>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</si>
  <si>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</si>
  <si>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</si>
  <si>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</si>
  <si>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</si>
  <si>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</si>
  <si>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</si>
  <si>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</si>
  <si>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</si>
  <si>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</si>
  <si>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</si>
  <si>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</si>
  <si>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</si>
  <si>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</si>
  <si>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</si>
  <si>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</si>
  <si>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</si>
  <si>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</si>
  <si>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</si>
  <si>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</si>
  <si>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</si>
  <si>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</si>
  <si>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</si>
  <si>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</si>
  <si>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</si>
  <si>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</si>
  <si>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</si>
  <si>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</si>
  <si>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</si>
  <si>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</si>
  <si>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</si>
  <si>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</si>
  <si>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</si>
  <si>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</si>
  <si>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</si>
  <si>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</si>
  <si>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</si>
  <si>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</si>
  <si>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</si>
  <si>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</si>
  <si>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</si>
  <si>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</si>
  <si>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</si>
  <si>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</si>
  <si>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</si>
  <si>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</si>
  <si>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</si>
  <si>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</si>
  <si>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</si>
  <si>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</si>
  <si>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</si>
  <si>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</si>
  <si>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</si>
  <si>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</si>
  <si>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</si>
  <si>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</si>
  <si>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</si>
  <si>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</si>
  <si>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</si>
  <si>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</si>
  <si>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</si>
  <si>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</si>
  <si>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</si>
  <si>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</si>
  <si>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</si>
  <si>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</si>
  <si>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</si>
  <si>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</si>
  <si>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</si>
  <si>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</si>
  <si>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</si>
  <si>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</si>
  <si>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</si>
  <si>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</si>
  <si>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</si>
  <si>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</si>
  <si>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</si>
  <si>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</si>
  <si>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</si>
  <si>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</si>
  <si>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</si>
  <si>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</si>
  <si>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</si>
  <si>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</si>
  <si>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</si>
  <si>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</si>
  <si>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</si>
  <si>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</si>
  <si>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</si>
  <si>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</si>
  <si>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</si>
  <si>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</si>
  <si>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</si>
  <si>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</si>
  <si>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</si>
  <si>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</si>
  <si>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</si>
  <si>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</si>
  <si>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</si>
  <si>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</si>
  <si>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</si>
  <si>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</si>
  <si>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</si>
  <si>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</si>
  <si>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</si>
  <si>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</si>
  <si>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</si>
  <si>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</si>
  <si>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</si>
  <si>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</si>
  <si>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</si>
  <si>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</si>
  <si>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</si>
  <si>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</si>
  <si>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</si>
  <si>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</si>
  <si>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</si>
  <si>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</si>
  <si>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</si>
  <si>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</si>
  <si>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</si>
  <si>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</si>
  <si>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</si>
  <si>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</si>
  <si>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</si>
  <si>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</si>
  <si>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</si>
  <si>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</si>
  <si>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</si>
  <si>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</si>
  <si>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</si>
  <si>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</si>
  <si>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</si>
  <si>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</si>
  <si>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</si>
  <si>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</si>
  <si>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</si>
  <si>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</si>
  <si>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</si>
  <si>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</si>
  <si>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</si>
  <si>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</si>
  <si>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</si>
  <si>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</si>
  <si>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</si>
  <si>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</si>
  <si>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</si>
  <si>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</si>
  <si>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</si>
  <si>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</si>
  <si>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</si>
  <si>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</si>
  <si>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</si>
  <si>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</si>
  <si>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</si>
  <si>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</si>
  <si>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</si>
  <si>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</si>
  <si>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</si>
  <si>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</si>
  <si>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</si>
  <si>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</si>
  <si>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</si>
  <si>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</si>
  <si>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</si>
  <si>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</si>
  <si>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</si>
  <si>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</si>
  <si>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</si>
  <si>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</si>
  <si>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</si>
  <si>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</si>
  <si>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</si>
  <si>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</si>
  <si>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</si>
  <si>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</si>
  <si>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</si>
  <si>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</si>
  <si>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</si>
  <si>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</si>
  <si>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</si>
  <si>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</si>
  <si>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</si>
  <si>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</si>
  <si>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</si>
  <si>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</si>
  <si>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</si>
  <si>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</si>
  <si>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</si>
  <si>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</si>
  <si>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</si>
  <si>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</si>
  <si>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</si>
  <si>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</si>
  <si>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</si>
  <si>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</si>
  <si>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</si>
  <si>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</si>
  <si>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</si>
  <si>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</si>
  <si>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</si>
  <si>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</si>
  <si>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</si>
  <si>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</si>
  <si>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</si>
  <si>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</si>
  <si>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</si>
  <si>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</si>
  <si>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</si>
  <si>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</si>
  <si>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</si>
  <si>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</si>
  <si>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</si>
  <si>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</si>
  <si>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</si>
  <si>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</si>
  <si>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</si>
  <si>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</si>
  <si>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</si>
  <si>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</si>
  <si>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</si>
  <si>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</si>
  <si>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</si>
  <si>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</si>
  <si>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</si>
  <si>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</si>
  <si>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</si>
  <si>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</si>
  <si>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</si>
  <si>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</si>
  <si>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</si>
  <si>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</si>
  <si>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</si>
  <si>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</si>
  <si>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</si>
  <si>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</si>
  <si>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</si>
  <si>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</si>
  <si>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</si>
  <si>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</si>
  <si>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</si>
  <si>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</si>
  <si>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</si>
  <si>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</si>
  <si>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</si>
  <si>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</si>
  <si>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</si>
  <si>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</si>
  <si>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</si>
  <si>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</si>
  <si>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</si>
  <si>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</si>
  <si>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</si>
  <si>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</si>
  <si>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</si>
  <si>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</si>
  <si>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</si>
  <si>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</si>
  <si>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</si>
  <si>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</si>
  <si>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</si>
  <si>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</si>
  <si>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</si>
  <si>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</si>
  <si>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</si>
  <si>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</si>
  <si>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</si>
  <si>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</si>
  <si>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</si>
  <si>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</si>
  <si>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</si>
  <si>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</si>
  <si>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</si>
  <si>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</si>
  <si>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</si>
  <si>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</si>
  <si>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</si>
  <si>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</si>
  <si>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</si>
  <si>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</si>
  <si>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</si>
  <si>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</si>
  <si>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</si>
  <si>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</si>
  <si>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</si>
  <si>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</si>
  <si>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</si>
  <si>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</si>
  <si>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</si>
  <si>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</si>
  <si>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</si>
  <si>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</si>
  <si>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</si>
  <si>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</si>
  <si>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</si>
  <si>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</si>
  <si>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</si>
  <si>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</si>
  <si>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</si>
  <si>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</si>
  <si>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</si>
  <si>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</si>
  <si>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</si>
  <si>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</si>
  <si>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</si>
  <si>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</si>
  <si>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</si>
  <si>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</si>
  <si>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</si>
  <si>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</si>
  <si>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</si>
  <si>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</si>
  <si>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</si>
  <si>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</si>
  <si>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</si>
  <si>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</si>
  <si>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</si>
  <si>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</si>
  <si>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</si>
  <si>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</si>
  <si>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</si>
  <si>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</si>
  <si>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</si>
  <si>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</si>
  <si>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</si>
  <si>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</si>
  <si>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</si>
  <si>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</si>
  <si>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</si>
  <si>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</si>
  <si>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</si>
  <si>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</si>
  <si>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</si>
  <si>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</si>
  <si>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</si>
  <si>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</si>
  <si>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</si>
  <si>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</si>
  <si>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</si>
  <si>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</si>
  <si>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</si>
  <si>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</si>
  <si>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</si>
  <si>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</si>
  <si>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</si>
  <si>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</si>
  <si>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</si>
  <si>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</si>
  <si>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</si>
  <si>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</si>
  <si>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</si>
  <si>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</si>
  <si>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</si>
  <si>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</si>
  <si>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</si>
  <si>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</si>
  <si>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</si>
  <si>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</si>
  <si>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</si>
  <si>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</si>
  <si>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</si>
  <si>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</si>
  <si>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</si>
  <si>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</si>
  <si>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</si>
  <si>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</si>
  <si>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</si>
  <si>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</si>
  <si>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</si>
  <si>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</si>
  <si>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</si>
  <si>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</si>
  <si>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</si>
  <si>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</si>
  <si>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</si>
  <si>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</si>
  <si>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</si>
  <si>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</si>
  <si>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</si>
  <si>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</si>
  <si>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</si>
  <si>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</si>
  <si>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</si>
  <si>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</si>
  <si>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</si>
  <si>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</si>
  <si>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</si>
  <si>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</si>
  <si>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</si>
  <si>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</si>
  <si>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</si>
  <si>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</si>
  <si>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</si>
  <si>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</si>
  <si>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</si>
  <si>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</si>
  <si>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</si>
  <si>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</si>
  <si>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</si>
  <si>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</si>
  <si>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</si>
  <si>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</si>
  <si>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</si>
  <si>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</si>
  <si>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</si>
  <si>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</si>
  <si>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</si>
  <si>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</si>
  <si>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</si>
  <si>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</si>
  <si>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</si>
  <si>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</si>
  <si>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</si>
  <si>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</si>
  <si>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</si>
  <si>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</si>
  <si>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</si>
  <si>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</si>
  <si>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</si>
  <si>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</si>
  <si>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</si>
  <si>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</si>
  <si>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</si>
  <si>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</si>
  <si>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</si>
  <si>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</si>
  <si>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</si>
  <si>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</si>
  <si>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</si>
  <si>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</si>
  <si>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</si>
  <si>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</si>
  <si>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</si>
  <si>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</si>
  <si>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</si>
  <si>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</si>
  <si>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</si>
  <si>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</si>
  <si>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</si>
  <si>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</si>
  <si>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</si>
  <si>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</si>
  <si>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</si>
  <si>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</si>
  <si>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</si>
  <si>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</si>
  <si>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</si>
  <si>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</si>
  <si>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</si>
  <si>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</si>
  <si>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</si>
  <si>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</si>
  <si>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</si>
  <si>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</si>
  <si>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</si>
  <si>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</si>
  <si>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</si>
  <si>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</si>
  <si>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</si>
  <si>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</si>
  <si>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</si>
  <si>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</si>
  <si>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</si>
  <si>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</si>
  <si>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</si>
  <si>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</si>
  <si>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</si>
  <si>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</si>
  <si>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</si>
  <si>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</si>
  <si>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</si>
  <si>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</si>
  <si>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</si>
  <si>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</si>
  <si>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</si>
  <si>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</si>
  <si>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</si>
  <si>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</si>
  <si>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</si>
  <si>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</si>
  <si>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</si>
  <si>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</si>
  <si>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</si>
  <si>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</si>
  <si>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</si>
  <si>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</si>
  <si>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</si>
  <si>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</si>
  <si>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</si>
  <si>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</si>
  <si>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</si>
  <si>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</si>
  <si>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</si>
  <si>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</si>
  <si>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</si>
  <si>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</si>
  <si>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</si>
  <si>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</si>
  <si>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</si>
  <si>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</si>
  <si>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</si>
  <si>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</si>
  <si>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</si>
  <si>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</si>
  <si>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</si>
  <si>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</si>
  <si>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</si>
  <si>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</si>
  <si>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</si>
  <si>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</si>
  <si>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</si>
  <si>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</si>
  <si>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</si>
  <si>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</si>
  <si>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</si>
  <si>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</si>
  <si>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</si>
  <si>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</si>
  <si>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</si>
  <si>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</si>
  <si>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</si>
  <si>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</si>
  <si>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</si>
  <si>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</si>
  <si>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</si>
  <si>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</si>
  <si>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</si>
  <si>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</si>
  <si>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</si>
  <si>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</si>
  <si>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</si>
  <si>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</si>
  <si>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</si>
  <si>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</si>
  <si>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</si>
  <si>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</si>
  <si>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</si>
  <si>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</si>
  <si>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</si>
  <si>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</si>
  <si>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</si>
  <si>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</si>
  <si>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</si>
  <si>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</si>
  <si>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</si>
  <si>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</si>
  <si>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</si>
  <si>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</si>
  <si>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</si>
  <si>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</si>
  <si>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</si>
  <si>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</si>
  <si>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</si>
  <si>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</si>
  <si>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</si>
  <si>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</si>
  <si>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</si>
  <si>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</si>
  <si>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</si>
  <si>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</si>
  <si>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</si>
  <si>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</si>
  <si>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</si>
  <si>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</si>
  <si>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</si>
  <si>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</si>
  <si>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</si>
  <si>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</si>
  <si>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</si>
  <si>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</si>
  <si>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</si>
  <si>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</si>
  <si>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</si>
  <si>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</si>
  <si>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</si>
  <si>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</si>
  <si>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</si>
  <si>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</si>
  <si>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</si>
  <si>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</si>
  <si>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</si>
  <si>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</si>
  <si>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</si>
  <si>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</si>
  <si>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</si>
  <si>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</si>
  <si>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</si>
  <si>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</si>
  <si>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</si>
  <si>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</si>
  <si>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</si>
  <si>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</si>
  <si>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</si>
  <si>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</si>
  <si>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</si>
  <si>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</si>
  <si>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</si>
  <si>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</si>
  <si>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</si>
  <si>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</si>
  <si>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</si>
  <si>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</si>
  <si>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</si>
  <si>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</si>
  <si>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</si>
  <si>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</si>
  <si>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</si>
  <si>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</si>
  <si>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</si>
  <si>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</si>
  <si>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</si>
  <si>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</si>
  <si>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</si>
  <si>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</si>
  <si>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</si>
  <si>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</si>
  <si>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</si>
  <si>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</si>
  <si>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</si>
  <si>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</si>
  <si>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</si>
  <si>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</si>
  <si>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</si>
  <si>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</si>
  <si>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</si>
  <si>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</si>
  <si>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</si>
  <si>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</si>
  <si>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</si>
  <si>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</si>
  <si>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</si>
  <si>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</si>
  <si>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</si>
  <si>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</si>
  <si>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</si>
  <si>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</si>
  <si>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</si>
  <si>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</si>
  <si>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</si>
  <si>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</si>
  <si>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</si>
  <si>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</si>
  <si>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</si>
  <si>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</si>
  <si>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</si>
  <si>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</si>
  <si>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</si>
  <si>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</si>
  <si>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</si>
  <si>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</si>
  <si>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</si>
  <si>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</si>
  <si>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</si>
  <si>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</si>
  <si>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</si>
  <si>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</si>
  <si>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</si>
  <si>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</si>
  <si>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</si>
  <si>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</si>
  <si>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</si>
  <si>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</si>
  <si>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</si>
  <si>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</si>
  <si>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</si>
  <si>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</si>
  <si>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</si>
  <si>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</si>
  <si>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</si>
  <si>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</si>
  <si>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</si>
  <si>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</si>
  <si>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</si>
  <si>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</si>
  <si>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</si>
  <si>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</si>
  <si>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</si>
  <si>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</si>
  <si>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</si>
  <si>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</si>
  <si>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</si>
  <si>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</si>
  <si>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</si>
  <si>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</si>
  <si>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</si>
  <si>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</si>
  <si>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</si>
  <si>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</si>
  <si>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</si>
  <si>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</si>
  <si>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</si>
  <si>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</si>
  <si>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</si>
  <si>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</si>
  <si>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</si>
  <si>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</si>
  <si>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</si>
  <si>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</si>
  <si>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</si>
  <si>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</si>
  <si>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</si>
  <si>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</si>
  <si>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</si>
  <si>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</si>
  <si>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</si>
  <si>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</si>
  <si>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</si>
  <si>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</si>
  <si>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</si>
  <si>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</si>
  <si>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</si>
  <si>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</si>
  <si>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</si>
  <si>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</si>
  <si>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</si>
  <si>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</si>
  <si>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</si>
  <si>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</si>
  <si>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</si>
  <si>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</si>
  <si>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</si>
  <si>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</si>
  <si>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</si>
  <si>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</si>
  <si>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</si>
  <si>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</si>
  <si>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</si>
  <si>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</si>
  <si>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</si>
  <si>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</si>
  <si>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</si>
  <si>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</si>
  <si>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</si>
  <si>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</si>
  <si>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</si>
  <si>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</si>
  <si>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</si>
  <si>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</si>
  <si>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</si>
  <si>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</si>
  <si>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</si>
  <si>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</si>
  <si>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</si>
  <si>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</si>
  <si>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</si>
  <si>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</si>
  <si>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</si>
  <si>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</si>
  <si>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</si>
  <si>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</si>
  <si>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</si>
  <si>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</si>
  <si>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</si>
  <si>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</si>
  <si>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</si>
  <si>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</si>
  <si>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</si>
  <si>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</si>
  <si>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</si>
  <si>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</si>
  <si>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</si>
  <si>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</si>
  <si>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</si>
  <si>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</si>
  <si>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</si>
  <si>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</si>
  <si>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</si>
  <si>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</si>
  <si>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</si>
  <si>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</si>
  <si>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</si>
  <si>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</si>
  <si>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</si>
  <si>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</si>
  <si>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</si>
  <si>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</si>
  <si>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</si>
  <si>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</si>
  <si>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</si>
  <si>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</si>
  <si>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</si>
  <si>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</si>
  <si>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</si>
  <si>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</si>
  <si>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</si>
  <si>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</si>
  <si>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</si>
  <si>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</si>
  <si>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</si>
  <si>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</si>
  <si>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</si>
  <si>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</si>
  <si>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</si>
  <si>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</si>
  <si>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</si>
  <si>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</si>
  <si>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</si>
  <si>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</si>
  <si>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</si>
  <si>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</si>
  <si>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</si>
  <si>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</si>
  <si>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</si>
  <si>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</si>
  <si>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</si>
  <si>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</si>
  <si>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</si>
  <si>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</si>
  <si>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</si>
  <si>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</si>
  <si>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</si>
  <si>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</si>
  <si>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</si>
  <si>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</si>
  <si>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</si>
  <si>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</si>
  <si>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</si>
  <si>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</si>
  <si>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</si>
  <si>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</si>
  <si>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</si>
  <si>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</si>
  <si>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</si>
  <si>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</si>
  <si>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</si>
  <si>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</si>
  <si>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</si>
  <si>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</si>
  <si>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</si>
  <si>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</si>
  <si>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</si>
  <si>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</si>
  <si>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</si>
  <si>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</si>
  <si>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</si>
  <si>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</si>
  <si>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</si>
  <si>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</si>
  <si>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</si>
  <si>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</si>
  <si>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</si>
  <si>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</si>
  <si>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</si>
  <si>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</si>
  <si>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</si>
  <si>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</si>
  <si>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</si>
  <si>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</si>
  <si>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</si>
  <si>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</si>
  <si>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</si>
  <si>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</si>
  <si>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</si>
  <si>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</si>
  <si>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</si>
  <si>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</si>
  <si>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</si>
  <si>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</si>
  <si>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</si>
  <si>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</si>
  <si>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</si>
  <si>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</si>
  <si>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</si>
  <si>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</si>
  <si>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</si>
  <si>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</si>
  <si>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</si>
  <si>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</si>
  <si>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</si>
  <si>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</si>
  <si>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</si>
  <si>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</si>
  <si>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</si>
  <si>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</si>
  <si>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</si>
  <si>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</si>
  <si>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</si>
  <si>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</si>
  <si>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</si>
  <si>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</si>
  <si>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</si>
  <si>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</si>
  <si>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</si>
  <si>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</si>
  <si>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</si>
  <si>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</si>
  <si>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</si>
  <si>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</si>
  <si>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</si>
  <si>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</si>
  <si>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</si>
  <si>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</si>
  <si>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</si>
  <si>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</si>
  <si>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</si>
  <si>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</si>
  <si>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</si>
  <si>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</si>
  <si>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</si>
  <si>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</si>
  <si>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</si>
  <si>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</si>
  <si>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</si>
  <si>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</si>
  <si>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</si>
  <si>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</si>
  <si>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</si>
  <si>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</si>
  <si>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</si>
  <si>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</si>
  <si>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</si>
  <si>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</si>
  <si>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</si>
  <si>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</si>
  <si>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</si>
  <si>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</si>
  <si>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</si>
  <si>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</si>
  <si>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</si>
  <si>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</si>
  <si>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</si>
  <si>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</si>
  <si>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</si>
  <si>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</si>
  <si>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</si>
  <si>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</si>
  <si>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</si>
  <si>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</si>
  <si>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</si>
  <si>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</si>
  <si>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</si>
  <si>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</si>
  <si>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</si>
  <si>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</si>
  <si>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</si>
  <si>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</si>
  <si>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</si>
  <si>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</si>
  <si>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</si>
  <si>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</si>
  <si>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</si>
  <si>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</si>
  <si>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</si>
  <si>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</si>
  <si>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</si>
  <si>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</si>
  <si>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</si>
  <si>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</si>
  <si>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</si>
  <si>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</si>
  <si>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</si>
  <si>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</si>
  <si>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</si>
  <si>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</si>
  <si>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</si>
  <si>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</si>
  <si>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</si>
  <si>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</si>
  <si>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</si>
  <si>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</si>
  <si>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</si>
  <si>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</si>
  <si>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</si>
  <si>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</si>
  <si>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</si>
  <si>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</si>
  <si>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</si>
  <si>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</si>
  <si>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</si>
  <si>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</si>
  <si>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</si>
  <si>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</si>
  <si>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</si>
  <si>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</si>
  <si>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</si>
  <si>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</si>
  <si>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</si>
  <si>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</si>
  <si>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</si>
  <si>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</si>
  <si>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</si>
  <si>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</si>
  <si>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</si>
  <si>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</si>
  <si>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</si>
  <si>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</si>
  <si>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</si>
  <si>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</si>
  <si>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</si>
  <si>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</si>
  <si>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</si>
  <si>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</si>
  <si>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</si>
  <si>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</si>
  <si>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</si>
  <si>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</si>
  <si>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</si>
  <si>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</si>
  <si>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</si>
  <si>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</si>
  <si>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</si>
  <si>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</si>
  <si>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</si>
  <si>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</si>
  <si>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</si>
  <si>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</si>
  <si>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</si>
  <si>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</si>
  <si>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</si>
  <si>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</si>
  <si>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</si>
  <si>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</si>
  <si>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</si>
  <si>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</si>
  <si>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</si>
  <si>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</si>
  <si>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</si>
  <si>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</si>
  <si>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</si>
  <si>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</si>
  <si>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</si>
  <si>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</si>
  <si>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</si>
  <si>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</si>
  <si>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</si>
  <si>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</si>
  <si>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</si>
  <si>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</si>
  <si>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</si>
  <si>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</si>
  <si>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</si>
  <si>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</si>
  <si>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</si>
  <si>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</si>
  <si>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</si>
  <si>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</si>
  <si>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</si>
  <si>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</si>
  <si>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</si>
  <si>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</si>
  <si>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</si>
  <si>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</si>
  <si>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</si>
  <si>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</si>
  <si>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</si>
  <si>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</si>
  <si>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</si>
  <si>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</si>
  <si>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</si>
  <si>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</si>
  <si>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</si>
  <si>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</si>
  <si>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</si>
  <si>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</si>
  <si>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</si>
  <si>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</si>
  <si>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</si>
  <si>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</si>
  <si>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</si>
  <si>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</si>
  <si>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</si>
  <si>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</si>
  <si>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</si>
  <si>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</si>
  <si>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</si>
  <si>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</si>
  <si>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</si>
  <si>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</si>
  <si>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</si>
  <si>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</si>
  <si>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</si>
  <si>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</si>
  <si>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</si>
  <si>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</si>
  <si>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</si>
  <si>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</si>
  <si>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</si>
  <si>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</si>
  <si>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</si>
  <si>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</si>
  <si>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</si>
  <si>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</si>
  <si>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</si>
  <si>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</si>
  <si>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</si>
  <si>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</si>
  <si>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</si>
  <si>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</si>
  <si>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</si>
  <si>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</si>
  <si>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</si>
  <si>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</si>
  <si>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</si>
  <si>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</si>
  <si>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</si>
  <si>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</si>
  <si>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</si>
  <si>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</si>
  <si>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</si>
  <si>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</si>
  <si>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</si>
  <si>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</si>
  <si>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</si>
  <si>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</si>
  <si>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</si>
  <si>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</si>
  <si>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</si>
  <si>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</si>
  <si>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</si>
  <si>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</si>
  <si>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</si>
  <si>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</si>
  <si>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</si>
  <si>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</si>
  <si>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</si>
  <si>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</si>
  <si>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</si>
  <si>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</si>
  <si>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</si>
  <si>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</si>
  <si>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</si>
  <si>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</si>
  <si>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</si>
  <si>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</si>
  <si>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</si>
  <si>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</si>
  <si>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</si>
  <si>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</si>
  <si>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</si>
  <si>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</si>
  <si>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</si>
  <si>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</si>
  <si>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</si>
  <si>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</si>
  <si>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</si>
  <si>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</si>
  <si>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</si>
  <si>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</si>
  <si>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</si>
  <si>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</si>
  <si>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</si>
  <si>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</si>
  <si>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</si>
  <si>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</si>
  <si>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</si>
  <si>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</si>
  <si>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</si>
  <si>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</si>
  <si>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</si>
  <si>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</si>
  <si>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</si>
  <si>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</si>
  <si>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</si>
  <si>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</si>
  <si>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</si>
  <si>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</si>
  <si>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</si>
  <si>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</si>
  <si>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</si>
  <si>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</si>
  <si>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</si>
  <si>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</si>
  <si>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</si>
  <si>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</si>
  <si>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</si>
  <si>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</si>
  <si>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</si>
  <si>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</si>
  <si>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</si>
  <si>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</si>
  <si>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</si>
  <si>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</si>
  <si>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</si>
  <si>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</si>
  <si>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</si>
  <si>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</si>
  <si>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</si>
  <si>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</si>
  <si>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</si>
  <si>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</si>
  <si>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</si>
  <si>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</si>
  <si>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</si>
  <si>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</si>
  <si>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</si>
  <si>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</si>
  <si>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</si>
  <si>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</si>
  <si>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</si>
  <si>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</si>
  <si>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</si>
  <si>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</si>
  <si>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</si>
  <si>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</si>
  <si>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</si>
  <si>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</si>
  <si>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</si>
  <si>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</si>
  <si>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</si>
  <si>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</si>
  <si>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</si>
  <si>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</si>
  <si>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</si>
  <si>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</si>
  <si>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</si>
  <si>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</si>
  <si>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</si>
  <si>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</si>
  <si>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</si>
  <si>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</si>
  <si>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</si>
  <si>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</si>
  <si>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</si>
  <si>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</si>
  <si>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</si>
  <si>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</si>
  <si>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</si>
  <si>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</si>
  <si>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</si>
  <si>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</si>
  <si>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</si>
  <si>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</si>
  <si>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</si>
  <si>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</si>
  <si>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</si>
  <si>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</si>
  <si>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</si>
  <si>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</si>
  <si>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</si>
  <si>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</si>
  <si>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</si>
  <si>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</si>
  <si>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</si>
  <si>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</si>
  <si>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</si>
  <si>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</si>
  <si>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</si>
  <si>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</si>
  <si>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</si>
  <si>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</si>
  <si>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</si>
  <si>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</si>
  <si>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</si>
  <si>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</si>
  <si>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</si>
  <si>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</si>
  <si>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</si>
  <si>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</si>
  <si>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</si>
  <si>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</si>
  <si>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</si>
  <si>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</si>
  <si>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</si>
  <si>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</si>
  <si>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</si>
  <si>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</si>
  <si>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</si>
  <si>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</si>
  <si>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</si>
  <si>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</si>
  <si>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</si>
  <si>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</si>
  <si>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</si>
  <si>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</si>
  <si>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</si>
  <si>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</si>
  <si>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</si>
  <si>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</si>
  <si>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</si>
  <si>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</si>
  <si>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</si>
  <si>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</si>
  <si>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</si>
  <si>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</si>
  <si>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</si>
  <si>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</si>
  <si>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</si>
  <si>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</si>
  <si>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</si>
  <si>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</si>
  <si>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</si>
  <si>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</si>
  <si>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</si>
  <si>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</si>
  <si>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</si>
  <si>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</si>
  <si>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</si>
  <si>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</si>
  <si>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</si>
  <si>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</si>
  <si>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</si>
  <si>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</si>
  <si>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</si>
  <si>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</si>
  <si>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</si>
  <si>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</si>
  <si>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</si>
  <si>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</si>
  <si>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</si>
  <si>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</si>
  <si>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</si>
  <si>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</si>
  <si>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</si>
  <si>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</si>
  <si>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</si>
  <si>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</si>
  <si>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</si>
  <si>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</si>
  <si>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</si>
  <si>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</si>
  <si>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</si>
  <si>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</si>
  <si>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</si>
  <si>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</si>
  <si>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</si>
  <si>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</si>
  <si>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</si>
  <si>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</si>
  <si>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</si>
  <si>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</si>
  <si>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</si>
  <si>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</si>
  <si>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</si>
  <si>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</si>
  <si>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</si>
  <si>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</si>
  <si>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</si>
  <si>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</si>
  <si>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</si>
  <si>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</si>
  <si>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</si>
  <si>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</si>
  <si>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</si>
  <si>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</si>
  <si>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</si>
  <si>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</si>
  <si>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</si>
  <si>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</si>
  <si>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</si>
  <si>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</si>
  <si>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</si>
  <si>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</si>
  <si>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</si>
  <si>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</si>
  <si>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</si>
  <si>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</si>
  <si>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</si>
  <si>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</si>
  <si>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</si>
  <si>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</si>
  <si>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</si>
  <si>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</si>
  <si>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</si>
  <si>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</si>
  <si>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</si>
  <si>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</si>
  <si>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</si>
  <si>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</si>
  <si>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</si>
  <si>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</si>
  <si>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</si>
  <si>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</si>
  <si>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</si>
  <si>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</si>
  <si>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</si>
  <si>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</si>
  <si>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</si>
  <si>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</si>
  <si>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</si>
  <si>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</si>
  <si>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</si>
  <si>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</si>
  <si>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</si>
  <si>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</si>
  <si>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</si>
  <si>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</si>
  <si>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</si>
  <si>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</si>
  <si>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</si>
  <si>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</si>
  <si>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</si>
  <si>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</si>
  <si>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</si>
  <si>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</si>
  <si>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</si>
  <si>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</si>
  <si>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</si>
  <si>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</si>
  <si>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</si>
  <si>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</si>
  <si>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</si>
  <si>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</si>
  <si>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</si>
  <si>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</si>
  <si>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</si>
  <si>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</si>
  <si>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</si>
  <si>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</si>
  <si>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</si>
  <si>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</si>
  <si>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</si>
  <si>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</si>
  <si>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</si>
  <si>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</si>
  <si>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</si>
  <si>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</si>
  <si>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</si>
  <si>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</si>
  <si>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</si>
  <si>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</si>
  <si>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</si>
  <si>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</si>
  <si>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</si>
  <si>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</si>
  <si>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</si>
  <si>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</si>
  <si>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</si>
  <si>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</si>
  <si>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</si>
  <si>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</si>
  <si>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</si>
  <si>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</si>
  <si>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</si>
  <si>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</si>
  <si>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</si>
  <si>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</si>
  <si>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</si>
  <si>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</si>
  <si>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</si>
  <si>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</si>
  <si>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</si>
  <si>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</si>
  <si>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</si>
  <si>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</si>
  <si>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</si>
  <si>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</si>
  <si>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</si>
  <si>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</si>
  <si>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</si>
  <si>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</si>
  <si>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</si>
  <si>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</si>
  <si>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</si>
  <si>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</si>
  <si>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</si>
  <si>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</si>
  <si>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</si>
  <si>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</si>
  <si>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</si>
  <si>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</si>
  <si>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</si>
  <si>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</si>
  <si>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</si>
  <si>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</si>
  <si>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</si>
  <si>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</si>
  <si>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</si>
  <si>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</si>
  <si>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</si>
  <si>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</si>
  <si>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</si>
  <si>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</si>
  <si>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</si>
  <si>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</si>
  <si>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</si>
  <si>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</si>
  <si>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</si>
  <si>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</si>
  <si>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</si>
  <si>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</si>
  <si>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</si>
  <si>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</si>
  <si>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</si>
  <si>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</si>
  <si>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</si>
  <si>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</si>
  <si>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</si>
  <si>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</si>
  <si>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</si>
  <si>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</si>
  <si>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</si>
  <si>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</si>
  <si>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</si>
  <si>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</si>
  <si>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</si>
  <si>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</si>
  <si>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</si>
  <si>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</si>
  <si>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</si>
  <si>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</si>
  <si>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</si>
  <si>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</si>
  <si>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</si>
  <si>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</si>
  <si>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</si>
  <si>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</si>
  <si>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</si>
  <si>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</si>
  <si>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</si>
  <si>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</si>
  <si>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</si>
  <si>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</si>
  <si>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</si>
  <si>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</si>
  <si>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</si>
  <si>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</si>
  <si>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</si>
  <si>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</si>
  <si>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</si>
  <si>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</si>
  <si>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</si>
  <si>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</si>
  <si>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</si>
  <si>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</si>
  <si>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</si>
  <si>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</si>
  <si>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</si>
  <si>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</si>
  <si>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</si>
  <si>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</si>
  <si>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</si>
  <si>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</si>
  <si>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</si>
  <si>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</si>
  <si>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</si>
  <si>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</si>
  <si>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</si>
  <si>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</si>
  <si>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</si>
  <si>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</si>
  <si>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</si>
  <si>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</si>
  <si>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</si>
  <si>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</si>
  <si>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</si>
  <si>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</si>
  <si>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</si>
  <si>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</si>
  <si>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</si>
  <si>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</si>
  <si>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</si>
  <si>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</si>
  <si>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</si>
  <si>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</si>
  <si>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</si>
  <si>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</si>
  <si>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</si>
  <si>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</si>
  <si>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</si>
  <si>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</si>
  <si>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</si>
  <si>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</si>
  <si>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</si>
  <si>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</si>
  <si>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</si>
  <si>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</si>
  <si>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</si>
  <si>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</si>
  <si>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</si>
  <si>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</si>
  <si>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</si>
  <si>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</si>
  <si>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</si>
  <si>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</si>
  <si>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</si>
  <si>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</si>
  <si>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</si>
  <si>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</si>
  <si>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</si>
  <si>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</si>
  <si>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</si>
  <si>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</si>
  <si>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</si>
  <si>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</si>
  <si>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</si>
  <si>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</si>
  <si>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</si>
  <si>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</si>
  <si>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</si>
  <si>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</si>
  <si>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</si>
  <si>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</si>
  <si>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</si>
  <si>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</si>
  <si>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</si>
  <si>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</si>
  <si>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</si>
  <si>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</si>
  <si>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</si>
  <si>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</si>
  <si>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</si>
  <si>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</si>
  <si>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</si>
  <si>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</si>
  <si>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</si>
  <si>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</si>
  <si>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</si>
  <si>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</si>
  <si>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</si>
  <si>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</si>
  <si>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</si>
  <si>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</si>
  <si>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</si>
  <si>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</si>
  <si>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</si>
  <si>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</si>
  <si>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</si>
  <si>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</si>
  <si>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</si>
  <si>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</si>
  <si>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</si>
  <si>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</si>
  <si>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</si>
  <si>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</si>
  <si>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</si>
  <si>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</si>
  <si>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</si>
  <si>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</si>
  <si>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</si>
  <si>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</si>
  <si>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</si>
  <si>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</si>
  <si>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</si>
  <si>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</si>
  <si>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</si>
  <si>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</si>
  <si>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</si>
  <si>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</si>
  <si>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</si>
  <si>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</si>
  <si>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</si>
  <si>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</si>
  <si>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</si>
  <si>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</si>
  <si>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</si>
  <si>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</si>
  <si>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</si>
  <si>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</si>
  <si>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</si>
  <si>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</si>
  <si>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</si>
  <si>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</si>
  <si>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</si>
  <si>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</si>
  <si>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</si>
  <si>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</si>
  <si>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</si>
  <si>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</si>
  <si>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</si>
  <si>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</si>
  <si>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</si>
  <si>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</si>
  <si>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</si>
  <si>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</si>
  <si>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</si>
  <si>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</si>
  <si>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</si>
  <si>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</si>
  <si>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</si>
  <si>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</si>
  <si>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</si>
  <si>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</si>
  <si>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</si>
  <si>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</si>
  <si>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</si>
  <si>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</si>
  <si>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</si>
  <si>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</si>
  <si>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</si>
  <si>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</si>
  <si>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</si>
  <si>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</si>
  <si>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</si>
  <si>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</si>
  <si>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</si>
  <si>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</si>
  <si>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</si>
  <si>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</si>
  <si>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</si>
  <si>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</si>
  <si>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</si>
  <si>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</si>
  <si>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</si>
  <si>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</si>
  <si>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</si>
  <si>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</si>
  <si>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</si>
  <si>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</si>
  <si>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</si>
  <si>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</si>
  <si>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</si>
  <si>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</si>
  <si>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</si>
  <si>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</si>
  <si>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</si>
  <si>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</si>
  <si>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</si>
  <si>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</si>
  <si>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</si>
  <si>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</si>
  <si>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</si>
  <si>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</si>
  <si>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</si>
  <si>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</si>
  <si>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</si>
  <si>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</si>
  <si>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</si>
  <si>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</si>
  <si>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</si>
  <si>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</si>
  <si>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</si>
  <si>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</si>
  <si>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</si>
  <si>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</si>
  <si>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</si>
  <si>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</si>
  <si>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</si>
  <si>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</si>
  <si>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</si>
  <si>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</si>
  <si>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</si>
  <si>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</si>
  <si>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</si>
  <si>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</si>
  <si>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</si>
  <si>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</si>
  <si>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</si>
  <si>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</si>
  <si>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</si>
  <si>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</si>
  <si>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</si>
  <si>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</si>
  <si>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</si>
  <si>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</si>
  <si>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</si>
  <si>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</si>
  <si>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</si>
  <si>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</si>
  <si>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</si>
  <si>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</si>
  <si>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</si>
  <si>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</si>
  <si>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</si>
  <si>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</si>
  <si>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</si>
  <si>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</si>
  <si>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</si>
  <si>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</si>
  <si>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</si>
  <si>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</si>
  <si>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</si>
  <si>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</si>
  <si>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</si>
  <si>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</si>
  <si>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</si>
  <si>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</si>
  <si>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</si>
  <si>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</si>
  <si>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</si>
  <si>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</si>
  <si>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</si>
  <si>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</si>
  <si>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</si>
  <si>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</si>
  <si>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</si>
  <si>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</si>
  <si>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</si>
  <si>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</si>
  <si>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</si>
  <si>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</si>
  <si>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</si>
  <si>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</si>
  <si>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</si>
  <si>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</si>
  <si>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</si>
  <si>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</si>
  <si>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</si>
  <si>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</si>
  <si>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</si>
  <si>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</si>
  <si>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</si>
  <si>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</si>
  <si>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</si>
  <si>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</si>
  <si>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</si>
  <si>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</si>
  <si>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</si>
  <si>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</si>
  <si>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</si>
  <si>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</si>
  <si>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</si>
  <si>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</si>
  <si>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</si>
  <si>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</si>
  <si>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</si>
  <si>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</si>
  <si>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</si>
  <si>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</si>
  <si>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</si>
  <si>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</si>
  <si>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</si>
  <si>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</si>
  <si>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</si>
  <si>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</si>
  <si>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</si>
  <si>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</si>
  <si>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</si>
  <si>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</si>
  <si>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</si>
  <si>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</si>
  <si>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</si>
  <si>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</si>
  <si>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</si>
  <si>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</si>
  <si>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</si>
  <si>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</si>
  <si>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</si>
  <si>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</si>
  <si>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</si>
  <si>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</si>
  <si>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</si>
  <si>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</si>
  <si>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</si>
  <si>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</si>
  <si>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</si>
  <si>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</si>
  <si>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</si>
  <si>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</si>
  <si>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</si>
  <si>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</si>
  <si>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</si>
  <si>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</si>
  <si>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</si>
  <si>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</si>
  <si>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</si>
  <si>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</si>
  <si>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</si>
  <si>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</si>
  <si>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</si>
  <si>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</si>
  <si>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</si>
  <si>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</si>
  <si>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</si>
  <si>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</si>
  <si>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</si>
  <si>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</si>
  <si>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</si>
  <si>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</si>
  <si>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</si>
  <si>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</si>
  <si>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</si>
  <si>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</si>
  <si>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</si>
  <si>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</si>
  <si>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</si>
  <si>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</si>
  <si>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</si>
  <si>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</si>
  <si>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</si>
  <si>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</si>
  <si>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</si>
  <si>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</si>
  <si>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</si>
  <si>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</si>
  <si>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</si>
  <si>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</si>
  <si>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</si>
  <si>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</si>
  <si>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</si>
  <si>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</si>
  <si>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</si>
  <si>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</si>
  <si>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</si>
  <si>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</si>
  <si>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</si>
  <si>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</si>
  <si>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</si>
  <si>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</si>
  <si>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</si>
  <si>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</si>
  <si>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</si>
  <si>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</si>
  <si>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</si>
  <si>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</si>
  <si>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</si>
  <si>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</si>
  <si>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</si>
  <si>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</si>
  <si>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</si>
  <si>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</si>
  <si>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</si>
  <si>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</si>
  <si>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</si>
  <si>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</si>
  <si>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</si>
  <si>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</si>
  <si>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</si>
  <si>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</si>
  <si>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</si>
  <si>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</si>
  <si>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</si>
  <si>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</si>
  <si>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</si>
  <si>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</si>
  <si>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</si>
  <si>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</si>
  <si>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</si>
  <si>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</si>
  <si>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</si>
  <si>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</si>
  <si>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</si>
  <si>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</si>
  <si>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</si>
  <si>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</si>
  <si>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</si>
  <si>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</si>
  <si>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</si>
  <si>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</si>
  <si>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</si>
  <si>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</si>
  <si>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</si>
  <si>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</si>
  <si>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</si>
  <si>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</si>
  <si>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</si>
  <si>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</si>
  <si>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</si>
  <si>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</si>
  <si>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</si>
  <si>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</si>
  <si>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</si>
  <si>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</si>
  <si>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</si>
  <si>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</si>
  <si>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</si>
  <si>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</si>
  <si>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</si>
  <si>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</si>
  <si>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</si>
  <si>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</si>
  <si>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</si>
  <si>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</si>
  <si>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</si>
  <si>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</si>
  <si>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</si>
  <si>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</si>
  <si>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</si>
  <si>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</si>
  <si>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</si>
  <si>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</si>
  <si>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</si>
  <si>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</si>
  <si>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</si>
  <si>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</si>
  <si>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</si>
  <si>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</si>
  <si>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</si>
  <si>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</si>
  <si>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</si>
  <si>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</si>
  <si>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</si>
  <si>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</si>
  <si>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</si>
  <si>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</si>
  <si>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</si>
  <si>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</si>
  <si>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</si>
  <si>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</si>
  <si>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</si>
  <si>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</si>
  <si>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</si>
  <si>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</si>
  <si>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</si>
  <si>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</si>
  <si>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</si>
  <si>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</si>
  <si>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</si>
  <si>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</si>
  <si>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</si>
  <si>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</si>
  <si>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</si>
  <si>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</si>
  <si>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</si>
  <si>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</si>
  <si>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</si>
  <si>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</si>
  <si>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</si>
  <si>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</si>
  <si>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</si>
  <si>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</si>
  <si>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</si>
  <si>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</si>
  <si>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</si>
  <si>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</si>
  <si>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</si>
  <si>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</si>
  <si>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</si>
  <si>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</si>
  <si>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</si>
  <si>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</si>
  <si>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</si>
  <si>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</si>
  <si>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</si>
  <si>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</si>
  <si>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</si>
  <si>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</si>
  <si>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</si>
  <si>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</si>
  <si>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</si>
  <si>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</si>
  <si>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</si>
  <si>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</si>
  <si>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</si>
  <si>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</si>
  <si>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</si>
  <si>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</si>
  <si>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</si>
  <si>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</si>
  <si>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</si>
  <si>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</si>
  <si>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</si>
  <si>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</si>
  <si>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</si>
  <si>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</si>
  <si>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</si>
  <si>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</si>
  <si>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</si>
  <si>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</si>
  <si>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</si>
  <si>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</si>
  <si>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</si>
  <si>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</si>
  <si>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</si>
  <si>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</si>
  <si>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</si>
  <si>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</si>
  <si>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</si>
  <si>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</si>
  <si>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</si>
  <si>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</si>
  <si>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</si>
  <si>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</si>
  <si>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</si>
  <si>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</si>
  <si>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</si>
  <si>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</si>
  <si>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</si>
  <si>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</si>
  <si>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</si>
  <si>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</si>
  <si>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</si>
  <si>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</si>
  <si>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</si>
  <si>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</si>
  <si>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</si>
  <si>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</si>
  <si>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</si>
  <si>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</si>
  <si>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</si>
  <si>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</si>
  <si>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</si>
  <si>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</si>
  <si>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</si>
  <si>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</si>
  <si>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</si>
  <si>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</si>
  <si>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</si>
  <si>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</si>
  <si>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</si>
  <si>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</si>
  <si>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</si>
  <si>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</si>
  <si>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</si>
  <si>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</si>
  <si>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</si>
  <si>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</si>
  <si>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</si>
  <si>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</si>
  <si>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</si>
  <si>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</si>
  <si>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</si>
  <si>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</si>
  <si>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</si>
  <si>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</si>
  <si>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</si>
  <si>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</si>
  <si>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</si>
  <si>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</si>
  <si>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</si>
  <si>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</si>
  <si>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</si>
  <si>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</si>
  <si>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</si>
  <si>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</si>
  <si>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</si>
  <si>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</si>
  <si>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</si>
  <si>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</si>
  <si>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</si>
  <si>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</si>
  <si>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</si>
  <si>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</si>
  <si>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</si>
  <si>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</si>
  <si>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</si>
  <si>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</si>
  <si>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</si>
  <si>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</si>
  <si>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</si>
  <si>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</si>
  <si>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</si>
  <si>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</si>
  <si>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</si>
  <si>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</si>
  <si>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</si>
  <si>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</si>
  <si>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</si>
  <si>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</si>
  <si>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</si>
  <si>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</si>
  <si>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</si>
  <si>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</si>
  <si>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</si>
  <si>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</si>
  <si>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</si>
  <si>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</si>
  <si>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</si>
  <si>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</si>
  <si>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</si>
  <si>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</si>
  <si>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</si>
  <si>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</si>
  <si>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</si>
  <si>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</si>
  <si>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</si>
  <si>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</si>
  <si>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</si>
  <si>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</si>
  <si>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</si>
  <si>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</si>
  <si>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</si>
  <si>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</si>
  <si>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</si>
  <si>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</si>
  <si>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</si>
  <si>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</si>
  <si>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</si>
  <si>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</si>
  <si>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</si>
  <si>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</si>
  <si>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</si>
  <si>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</si>
  <si>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</si>
  <si>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</si>
  <si>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</si>
  <si>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</si>
  <si>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</si>
  <si>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</si>
  <si>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</si>
  <si>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</si>
  <si>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</si>
  <si>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</si>
  <si>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</si>
  <si>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</si>
  <si>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</si>
  <si>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</si>
  <si>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</si>
  <si>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</si>
  <si>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</si>
  <si>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</si>
  <si>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</si>
  <si>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</si>
  <si>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</si>
  <si>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</si>
  <si>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</si>
  <si>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</si>
  <si>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</si>
  <si>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</si>
  <si>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</si>
  <si>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</si>
  <si>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</si>
  <si>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</si>
  <si>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</si>
  <si>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</si>
  <si>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</si>
  <si>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</si>
  <si>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</si>
  <si>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</si>
  <si>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</si>
  <si>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</si>
  <si>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</si>
  <si>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</si>
  <si>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</si>
  <si>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</si>
  <si>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</si>
  <si>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</si>
  <si>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</si>
  <si>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</si>
  <si>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</si>
  <si>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</si>
  <si>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</si>
  <si>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</si>
  <si>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</si>
  <si>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</si>
  <si>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</si>
  <si>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</si>
  <si>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</si>
  <si>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</si>
  <si>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</si>
  <si>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</si>
  <si>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</si>
  <si>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</si>
  <si>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</si>
  <si>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</si>
  <si>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</si>
  <si>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</si>
  <si>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</si>
  <si>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</si>
  <si>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</si>
  <si>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</si>
  <si>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</si>
  <si>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</si>
  <si>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</si>
  <si>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</si>
  <si>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</si>
  <si>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</si>
  <si>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</si>
  <si>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</si>
  <si>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</si>
  <si>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</si>
  <si>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</si>
  <si>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</si>
  <si>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</si>
  <si>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</si>
  <si>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</si>
  <si>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</si>
  <si>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</si>
  <si>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</si>
  <si>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</si>
  <si>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</si>
  <si>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</si>
  <si>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</si>
  <si>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</si>
  <si>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</si>
  <si>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</si>
  <si>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</si>
  <si>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</si>
  <si>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</si>
  <si>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</si>
  <si>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</si>
  <si>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</si>
  <si>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</si>
  <si>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</si>
  <si>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</si>
  <si>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</si>
  <si>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</si>
  <si>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</si>
  <si>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</si>
  <si>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</si>
  <si>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</si>
  <si>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</si>
  <si>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</si>
  <si>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</si>
  <si>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</si>
  <si>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</si>
  <si>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</si>
  <si>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</si>
  <si>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</si>
  <si>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</si>
  <si>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</si>
  <si>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</si>
  <si>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</si>
  <si>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</si>
  <si>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</si>
  <si>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</si>
  <si>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</si>
  <si>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</si>
  <si>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</si>
  <si>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</si>
  <si>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</si>
  <si>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</si>
  <si>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</si>
  <si>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</si>
  <si>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</si>
  <si>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</si>
  <si>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</si>
  <si>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</si>
  <si>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</si>
  <si>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</si>
  <si>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</si>
  <si>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</si>
  <si>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</si>
  <si>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</si>
  <si>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</si>
  <si>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</si>
  <si>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</si>
  <si>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</si>
  <si>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</si>
  <si>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</si>
  <si>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</si>
  <si>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</si>
  <si>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</si>
  <si>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</si>
  <si>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</si>
  <si>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</si>
  <si>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</si>
  <si>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</si>
  <si>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</si>
  <si>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</si>
  <si>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</si>
  <si>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</si>
  <si>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</si>
  <si>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</si>
  <si>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</si>
  <si>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</si>
  <si>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</si>
  <si>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</si>
  <si>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</si>
  <si>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</si>
  <si>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</si>
  <si>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</si>
  <si>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</si>
  <si>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</si>
  <si>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</si>
  <si>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</si>
  <si>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</si>
  <si>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</si>
  <si>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</si>
  <si>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</si>
  <si>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</si>
  <si>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</si>
  <si>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</si>
  <si>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</si>
  <si>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</si>
  <si>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</si>
  <si>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</si>
  <si>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</si>
  <si>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</si>
  <si>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</si>
  <si>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</si>
  <si>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</si>
  <si>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</si>
  <si>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</si>
  <si>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</si>
  <si>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</si>
  <si>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</si>
  <si>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</si>
  <si>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</si>
  <si>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</si>
  <si>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</si>
  <si>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</si>
  <si>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</si>
  <si>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</si>
  <si>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</si>
  <si>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</si>
  <si>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</si>
  <si>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</si>
  <si>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</si>
  <si>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</si>
  <si>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</si>
  <si>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</si>
  <si>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</si>
  <si>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</si>
  <si>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</si>
  <si>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</si>
  <si>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</si>
  <si>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</si>
  <si>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</si>
  <si>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</si>
  <si>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</si>
  <si>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</si>
  <si>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</si>
  <si>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</si>
  <si>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</si>
  <si>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</si>
  <si>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</si>
  <si>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</si>
  <si>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</si>
  <si>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</si>
  <si>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</si>
  <si>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</si>
  <si>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</si>
  <si>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</si>
  <si>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</si>
  <si>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</si>
  <si>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</si>
  <si>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</si>
  <si>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</si>
  <si>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</si>
  <si>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</si>
  <si>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</si>
  <si>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</si>
  <si>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</si>
  <si>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</si>
  <si>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</si>
  <si>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</si>
  <si>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</si>
  <si>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</si>
  <si>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</si>
  <si>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</si>
  <si>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</si>
  <si>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</si>
  <si>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</si>
  <si>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</si>
  <si>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</si>
  <si>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</si>
  <si>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</si>
  <si>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</si>
  <si>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</si>
  <si>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</si>
  <si>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</si>
  <si>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</si>
  <si>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</si>
  <si>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</si>
  <si>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</si>
  <si>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</si>
  <si>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</si>
  <si>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</si>
  <si>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</si>
  <si>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</si>
  <si>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</si>
  <si>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</si>
  <si>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</si>
  <si>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</si>
  <si>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</si>
  <si>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</si>
  <si>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</si>
  <si>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</si>
  <si>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</si>
  <si>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</si>
  <si>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</si>
  <si>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</si>
  <si>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</si>
  <si>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</si>
  <si>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</si>
  <si>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</si>
  <si>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</si>
  <si>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</si>
  <si>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</si>
  <si>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</si>
  <si>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</si>
  <si>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</si>
  <si>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</si>
  <si>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</si>
  <si>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</si>
  <si>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</si>
  <si>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</si>
  <si>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</si>
  <si>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</si>
  <si>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</si>
  <si>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</si>
  <si>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</si>
  <si>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</si>
  <si>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</si>
  <si>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</si>
  <si>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</si>
  <si>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</si>
  <si>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</si>
  <si>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</si>
  <si>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</si>
  <si>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</si>
  <si>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</si>
  <si>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</si>
  <si>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</si>
  <si>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</si>
  <si>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</si>
  <si>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</si>
  <si>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</si>
  <si>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</si>
  <si>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</si>
  <si>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</si>
  <si>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</si>
  <si>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</si>
  <si>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</si>
  <si>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</si>
  <si>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</si>
  <si>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</si>
  <si>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</si>
  <si>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</si>
  <si>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</si>
  <si>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</si>
  <si>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</si>
  <si>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</si>
  <si>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</si>
  <si>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</si>
  <si>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</si>
  <si>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</si>
  <si>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</si>
  <si>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</si>
  <si>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</si>
  <si>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</si>
  <si>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</si>
  <si>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</si>
  <si>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</si>
  <si>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</si>
  <si>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</si>
  <si>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</si>
  <si>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</si>
  <si>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</si>
  <si>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</si>
  <si>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</si>
  <si>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</si>
  <si>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</si>
  <si>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</si>
  <si>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</si>
  <si>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</si>
  <si>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</si>
  <si>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</si>
  <si>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</si>
  <si>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</si>
  <si>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</si>
  <si>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</si>
  <si>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</si>
  <si>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</si>
  <si>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</si>
  <si>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</si>
  <si>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</si>
  <si>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</si>
  <si>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</si>
  <si>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</si>
  <si>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</si>
  <si>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</si>
  <si>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</si>
  <si>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</si>
  <si>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</si>
  <si>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</si>
  <si>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</si>
  <si>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</si>
  <si>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</si>
  <si>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</si>
  <si>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</si>
  <si>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</si>
  <si>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</si>
  <si>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</si>
  <si>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</si>
  <si>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</si>
  <si>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</si>
  <si>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</si>
  <si>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</si>
  <si>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</si>
  <si>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</si>
  <si>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</si>
  <si>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</si>
  <si>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</si>
  <si>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</si>
  <si>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</si>
  <si>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</si>
  <si>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</si>
  <si>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</si>
  <si>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</si>
  <si>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</si>
  <si>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</si>
  <si>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</si>
  <si>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</si>
  <si>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</si>
  <si>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</si>
  <si>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</si>
  <si>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</si>
  <si>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</si>
  <si>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</si>
  <si>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</si>
  <si>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</si>
  <si>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</si>
  <si>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</si>
  <si>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</si>
  <si>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</si>
  <si>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</si>
  <si>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</si>
  <si>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</si>
  <si>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</si>
  <si>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</si>
  <si>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</si>
  <si>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</si>
  <si>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</si>
  <si>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</si>
  <si>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</si>
  <si>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</si>
  <si>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</si>
  <si>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</si>
  <si>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</si>
  <si>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</si>
  <si>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</si>
  <si>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</si>
  <si>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</si>
  <si>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</si>
  <si>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</si>
  <si>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</si>
  <si>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</si>
  <si>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</si>
  <si>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</si>
  <si>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</si>
  <si>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</si>
  <si>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</si>
  <si>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</si>
  <si>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</si>
  <si>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</si>
  <si>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</si>
  <si>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</si>
  <si>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</si>
  <si>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</si>
  <si>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</si>
  <si>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</si>
  <si>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</si>
  <si>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</si>
  <si>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</si>
  <si>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</si>
  <si>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</si>
  <si>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</si>
  <si>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</si>
  <si>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</si>
  <si>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</si>
  <si>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</si>
  <si>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</si>
  <si>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</si>
  <si>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</si>
  <si>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</si>
  <si>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</si>
  <si>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</si>
  <si>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</si>
  <si>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</si>
  <si>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</si>
  <si>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</si>
  <si>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</si>
  <si>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</si>
  <si>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</si>
  <si>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</si>
  <si>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</si>
  <si>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</si>
  <si>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</si>
  <si>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</si>
  <si>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</si>
  <si>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</si>
  <si>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</si>
  <si>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</si>
  <si>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</si>
  <si>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</si>
  <si>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</si>
  <si>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</si>
  <si>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</si>
  <si>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</si>
  <si>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</si>
  <si>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</si>
  <si>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</si>
  <si>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</si>
  <si>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</si>
  <si>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</si>
  <si>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</si>
  <si>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</si>
  <si>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</si>
  <si>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</si>
  <si>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</si>
  <si>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</si>
  <si>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</si>
  <si>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</si>
  <si>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</si>
  <si>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</si>
  <si>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</si>
  <si>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</si>
  <si>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</si>
  <si>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</si>
  <si>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</si>
  <si>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</si>
  <si>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</si>
  <si>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</si>
  <si>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</si>
  <si>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</si>
  <si>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</si>
  <si>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</si>
  <si>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</si>
  <si>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</si>
  <si>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</si>
  <si>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</si>
  <si>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</si>
  <si>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</si>
  <si>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</si>
  <si>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</si>
  <si>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</si>
  <si>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</si>
  <si>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</si>
  <si>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</si>
  <si>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</si>
  <si>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</si>
  <si>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</si>
  <si>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</si>
  <si>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</si>
  <si>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</si>
  <si>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</si>
  <si>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</si>
  <si>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</si>
  <si>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</si>
  <si>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</si>
  <si>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</si>
  <si>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</si>
  <si>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</si>
  <si>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</si>
  <si>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</si>
  <si>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</si>
  <si>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</si>
  <si>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</si>
  <si>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</si>
  <si>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</si>
  <si>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</si>
  <si>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</si>
  <si>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</si>
  <si>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</si>
  <si>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</si>
  <si>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</si>
  <si>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</si>
  <si>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</si>
  <si>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</si>
  <si>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</si>
  <si>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</si>
  <si>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</si>
  <si>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</si>
  <si>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</si>
  <si>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</si>
  <si>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</si>
  <si>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</si>
  <si>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</si>
  <si>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</si>
  <si>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</si>
  <si>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</si>
  <si>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</si>
  <si>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</si>
  <si>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</si>
  <si>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</si>
  <si>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</si>
  <si>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</si>
  <si>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</si>
  <si>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</si>
  <si>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</si>
  <si>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</si>
  <si>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</si>
  <si>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</si>
  <si>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</si>
  <si>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</si>
  <si>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</si>
  <si>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</si>
  <si>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</si>
  <si>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</si>
  <si>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</si>
  <si>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</si>
  <si>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</si>
  <si>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</si>
  <si>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</si>
  <si>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</si>
  <si>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</si>
  <si>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</si>
  <si>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</si>
  <si>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</si>
  <si>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</si>
  <si>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</si>
  <si>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</si>
  <si>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</si>
  <si>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</si>
  <si>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</si>
  <si>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</si>
  <si>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</si>
  <si>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</si>
  <si>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</si>
  <si>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</si>
  <si>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</si>
  <si>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</si>
  <si>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</si>
  <si>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</si>
  <si>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</si>
  <si>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</si>
  <si>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</si>
  <si>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</si>
  <si>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</si>
  <si>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</si>
  <si>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</si>
  <si>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</si>
  <si>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</si>
  <si>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</si>
  <si>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</si>
  <si>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</si>
  <si>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</si>
  <si>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</si>
  <si>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</si>
  <si>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</si>
  <si>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</si>
  <si>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</si>
  <si>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</si>
  <si>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</si>
  <si>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</si>
  <si>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</si>
  <si>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</si>
  <si>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</si>
  <si>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</si>
  <si>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</si>
  <si>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</si>
  <si>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</si>
  <si>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</si>
  <si>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</si>
  <si>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</si>
  <si>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</si>
  <si>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</si>
  <si>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</si>
  <si>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</si>
  <si>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</si>
  <si>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</si>
  <si>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</si>
  <si>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</si>
  <si>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</si>
  <si>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</si>
  <si>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</si>
  <si>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</si>
  <si>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</si>
  <si>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</si>
  <si>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</si>
  <si>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</si>
  <si>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</si>
  <si>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</si>
  <si>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</si>
  <si>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</si>
  <si>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</si>
  <si>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</si>
  <si>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</si>
  <si>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</si>
  <si>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</si>
  <si>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</si>
  <si>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</si>
  <si>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</si>
  <si>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</si>
  <si>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</si>
  <si>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</si>
  <si>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</si>
  <si>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</si>
  <si>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</si>
  <si>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</si>
  <si>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</si>
  <si>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</si>
  <si>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</si>
  <si>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</si>
  <si>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</si>
  <si>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</si>
  <si>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</si>
  <si>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</si>
  <si>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</si>
  <si>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</si>
  <si>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</si>
  <si>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</si>
  <si>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</si>
  <si>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</si>
  <si>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</si>
  <si>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</si>
  <si>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</si>
  <si>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</si>
  <si>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</si>
  <si>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</si>
  <si>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</si>
  <si>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</si>
  <si>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</si>
  <si>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</si>
  <si>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</si>
  <si>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</si>
  <si>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</si>
  <si>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</si>
  <si>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</si>
  <si>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</si>
  <si>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</si>
  <si>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</si>
  <si>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</si>
  <si>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</si>
  <si>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</si>
  <si>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</si>
  <si>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</si>
  <si>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</si>
  <si>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</si>
  <si>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</si>
  <si>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</si>
  <si>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</si>
  <si>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</si>
  <si>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</si>
  <si>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</si>
  <si>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</si>
  <si>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</si>
  <si>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</si>
  <si>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</si>
  <si>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</si>
  <si>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</si>
  <si>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</si>
  <si>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</si>
  <si>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</si>
  <si>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</si>
  <si>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</si>
  <si>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</si>
  <si>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</si>
  <si>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</si>
  <si>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</si>
  <si>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</si>
  <si>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</si>
  <si>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</si>
  <si>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</si>
  <si>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</si>
  <si>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</si>
  <si>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</si>
  <si>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</si>
  <si>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</si>
  <si>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</si>
  <si>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</si>
  <si>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</si>
  <si>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</si>
  <si>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</si>
  <si>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</si>
  <si>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</si>
  <si>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</si>
  <si>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</si>
  <si>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</si>
  <si>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</si>
  <si>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</si>
  <si>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</si>
  <si>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</si>
  <si>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</si>
  <si>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</si>
  <si>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</si>
  <si>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</si>
  <si>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</si>
  <si>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</si>
  <si>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</si>
  <si>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</si>
  <si>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</si>
  <si>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</si>
  <si>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</si>
  <si>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</si>
  <si>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</si>
  <si>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</si>
  <si>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</si>
  <si>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</si>
  <si>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</si>
  <si>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</si>
  <si>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</si>
  <si>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</si>
  <si>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</si>
  <si>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</si>
  <si>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</si>
  <si>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</si>
  <si>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</si>
  <si>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</si>
  <si>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</si>
  <si>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</si>
  <si>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</si>
  <si>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</si>
  <si>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</si>
  <si>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</si>
  <si>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</si>
  <si>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</si>
  <si>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</si>
  <si>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</si>
  <si>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</si>
  <si>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</si>
  <si>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</si>
  <si>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</si>
  <si>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</si>
  <si>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</si>
  <si>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</si>
  <si>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</si>
  <si>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</si>
  <si>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</si>
  <si>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</si>
  <si>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</si>
  <si>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</si>
  <si>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</si>
  <si>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</si>
  <si>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</si>
  <si>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</si>
  <si>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</si>
  <si>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</si>
  <si>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</si>
  <si>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</si>
  <si>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</si>
  <si>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</si>
  <si>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</si>
  <si>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</si>
  <si>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</si>
  <si>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</si>
  <si>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</si>
  <si>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</si>
  <si>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</si>
  <si>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</si>
  <si>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</si>
  <si>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</si>
  <si>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</si>
  <si>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</si>
  <si>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</si>
  <si>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</si>
  <si>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</si>
  <si>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</si>
  <si>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</si>
  <si>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</si>
  <si>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</si>
  <si>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</si>
  <si>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</si>
  <si>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</si>
  <si>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</si>
  <si>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</si>
  <si>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</si>
  <si>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</si>
  <si>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</si>
  <si>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</si>
  <si>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</si>
  <si>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</si>
  <si>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</si>
  <si>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</si>
  <si>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</si>
  <si>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</si>
  <si>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</si>
  <si>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</si>
  <si>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</si>
  <si>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</si>
  <si>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</si>
  <si>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</si>
  <si>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</si>
  <si>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</si>
  <si>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</si>
  <si>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</si>
  <si>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</si>
  <si>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</si>
  <si>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</si>
  <si>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</si>
  <si>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</si>
  <si>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</si>
  <si>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</si>
  <si>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</si>
  <si>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</si>
  <si>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</si>
  <si>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</si>
  <si>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</si>
  <si>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</si>
  <si>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</si>
  <si>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</si>
  <si>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</si>
  <si>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</si>
  <si>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</si>
  <si>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</si>
  <si>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</si>
  <si>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</si>
  <si>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</si>
  <si>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</si>
  <si>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</si>
  <si>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</si>
  <si>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</si>
  <si>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</si>
  <si>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</si>
  <si>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</si>
  <si>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</si>
  <si>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</si>
  <si>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</si>
  <si>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</si>
  <si>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</si>
  <si>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</si>
  <si>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</si>
  <si>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</si>
  <si>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</si>
  <si>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</si>
  <si>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</si>
  <si>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</si>
  <si>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</si>
  <si>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</si>
  <si>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</si>
  <si>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</si>
  <si>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</si>
  <si>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</si>
  <si>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</si>
  <si>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</si>
  <si>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</si>
  <si>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</si>
  <si>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</si>
  <si>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</si>
  <si>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</si>
  <si>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</si>
  <si>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</si>
  <si>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</si>
  <si>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</si>
  <si>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</si>
  <si>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</si>
  <si>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</si>
  <si>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</si>
  <si>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</si>
  <si>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</si>
  <si>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</si>
  <si>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</si>
  <si>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</si>
  <si>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</si>
  <si>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</si>
  <si>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</si>
  <si>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</si>
  <si>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</si>
  <si>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</si>
  <si>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</si>
  <si>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</si>
  <si>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</si>
  <si>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</si>
  <si>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</si>
  <si>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</si>
  <si>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</si>
  <si>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</si>
  <si>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</si>
  <si>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</si>
  <si>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</si>
  <si>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</si>
  <si>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</si>
  <si>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</si>
  <si>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</si>
  <si>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</si>
  <si>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</si>
  <si>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</si>
  <si>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</si>
  <si>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</si>
  <si>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</si>
  <si>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</si>
  <si>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</si>
  <si>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</si>
  <si>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</si>
  <si>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</si>
  <si>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</si>
  <si>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</si>
  <si>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</si>
  <si>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</si>
  <si>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</si>
  <si>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</si>
  <si>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</si>
  <si>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</si>
  <si>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</si>
  <si>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</si>
  <si>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</si>
  <si>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</si>
  <si>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</si>
  <si>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</si>
  <si>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</si>
  <si>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</si>
  <si>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</si>
  <si>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</si>
  <si>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</si>
  <si>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</si>
  <si>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</si>
  <si>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</si>
  <si>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</si>
  <si>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</si>
  <si>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</si>
  <si>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</si>
  <si>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</si>
  <si>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</si>
  <si>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</si>
  <si>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</si>
  <si>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</si>
  <si>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</si>
  <si>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</si>
  <si>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</si>
  <si>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</si>
  <si>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</si>
  <si>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</si>
  <si>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</si>
  <si>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</si>
  <si>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</si>
  <si>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</si>
  <si>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</si>
  <si>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</si>
  <si>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</si>
  <si>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</si>
  <si>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</si>
  <si>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</si>
  <si>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</si>
  <si>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</si>
  <si>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</si>
  <si>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</si>
  <si>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</si>
  <si>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</si>
  <si>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</si>
  <si>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</si>
  <si>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</si>
  <si>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</si>
  <si>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</si>
  <si>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</si>
  <si>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</si>
  <si>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</si>
  <si>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</si>
  <si>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</si>
  <si>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</si>
  <si>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</si>
  <si>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</si>
  <si>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</si>
  <si>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</si>
  <si>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</si>
  <si>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</si>
  <si>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</si>
  <si>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</si>
  <si>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</si>
  <si>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</si>
  <si>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</si>
  <si>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</si>
  <si>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</si>
  <si>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</si>
  <si>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</si>
  <si>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</si>
  <si>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</si>
  <si>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</si>
  <si>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</si>
  <si>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</si>
  <si>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</si>
  <si>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</si>
  <si>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</si>
  <si>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</si>
  <si>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</si>
  <si>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</si>
  <si>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</si>
  <si>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</si>
  <si>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</si>
  <si>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</si>
  <si>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</si>
  <si>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</si>
  <si>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</si>
  <si>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</si>
  <si>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</si>
  <si>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</si>
  <si>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</si>
  <si>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</si>
  <si>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</si>
  <si>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</si>
  <si>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</si>
  <si>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</si>
  <si>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</si>
  <si>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</si>
  <si>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</si>
  <si>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</si>
  <si>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</si>
  <si>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</si>
  <si>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</si>
  <si>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</si>
  <si>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</si>
  <si>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</si>
  <si>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</si>
  <si>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</si>
  <si>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</si>
  <si>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</si>
  <si>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</si>
  <si>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</si>
  <si>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</si>
  <si>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</si>
  <si>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</si>
  <si>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</si>
  <si>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</si>
  <si>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</si>
  <si>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</si>
  <si>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</si>
  <si>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</si>
  <si>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</si>
  <si>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</si>
  <si>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</si>
  <si>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</si>
  <si>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</si>
  <si>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</si>
  <si>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</si>
  <si>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</si>
  <si>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</si>
  <si>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</si>
  <si>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</si>
  <si>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</si>
  <si>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</si>
  <si>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</si>
  <si>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</si>
  <si>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</si>
  <si>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</si>
  <si>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</si>
  <si>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</si>
  <si>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</si>
  <si>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</si>
  <si>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</si>
  <si>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</si>
  <si>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</si>
  <si>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</si>
  <si>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</si>
  <si>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</si>
  <si>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</si>
  <si>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</si>
  <si>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</si>
  <si>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</si>
  <si>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</si>
  <si>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</si>
  <si>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</si>
  <si>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</si>
  <si>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</si>
  <si>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</si>
  <si>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</si>
  <si>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</si>
  <si>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</si>
  <si>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</si>
  <si>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</si>
  <si>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</si>
  <si>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</si>
  <si>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</si>
  <si>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</si>
  <si>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</si>
  <si>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</si>
  <si>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</si>
  <si>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</si>
  <si>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</si>
  <si>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</si>
  <si>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</si>
  <si>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</si>
  <si>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</si>
  <si>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</si>
  <si>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</si>
  <si>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</si>
  <si>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</si>
  <si>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</si>
  <si>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</si>
  <si>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</si>
  <si>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</si>
  <si>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</si>
  <si>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</si>
  <si>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</si>
  <si>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</si>
  <si>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</si>
  <si>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</si>
  <si>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</si>
  <si>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</si>
  <si>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</si>
  <si>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</si>
  <si>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</si>
  <si>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</si>
  <si>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</si>
  <si>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</si>
  <si>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</si>
  <si>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</si>
  <si>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</si>
  <si>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</si>
  <si>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</si>
  <si>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</si>
  <si>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</si>
  <si>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</si>
  <si>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</si>
  <si>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</si>
  <si>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</si>
  <si>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</si>
  <si>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</si>
  <si>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</si>
  <si>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</si>
  <si>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</si>
  <si>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</si>
  <si>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</si>
  <si>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</si>
  <si>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</si>
  <si>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</si>
  <si>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</si>
  <si>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</si>
  <si>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</si>
  <si>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</si>
  <si>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</si>
  <si>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</si>
  <si>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</si>
  <si>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</si>
  <si>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</si>
  <si>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</si>
  <si>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</si>
  <si>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</si>
  <si>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</si>
  <si>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</si>
  <si>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</si>
  <si>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</si>
  <si>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</si>
  <si>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</si>
  <si>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</si>
  <si>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</si>
  <si>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</si>
  <si>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</si>
  <si>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</si>
  <si>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</si>
  <si>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</si>
  <si>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</si>
  <si>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</si>
  <si>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</si>
  <si>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</si>
  <si>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</si>
  <si>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</si>
  <si>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</si>
  <si>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</si>
  <si>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</si>
  <si>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</si>
  <si>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</si>
  <si>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</si>
  <si>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</si>
  <si>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</si>
  <si>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</si>
  <si>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</si>
  <si>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</si>
  <si>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</si>
  <si>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</si>
  <si>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</si>
  <si>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</si>
  <si>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</si>
  <si>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</si>
  <si>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</si>
  <si>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</si>
  <si>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</si>
  <si>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</si>
  <si>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</si>
  <si>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</si>
  <si>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</si>
  <si>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</si>
  <si>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</si>
  <si>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</si>
  <si>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</si>
  <si>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</si>
  <si>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</si>
  <si>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</si>
  <si>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</si>
  <si>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</si>
  <si>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</si>
  <si>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</si>
  <si>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</si>
  <si>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</si>
  <si>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</si>
  <si>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</si>
  <si>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</si>
  <si>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</si>
  <si>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</si>
  <si>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</si>
  <si>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</si>
  <si>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</si>
  <si>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</si>
  <si>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</si>
  <si>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</si>
  <si>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</si>
  <si>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</si>
  <si>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</si>
  <si>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</si>
  <si>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</si>
  <si>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</si>
  <si>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</si>
  <si>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</si>
  <si>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</si>
  <si>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</si>
  <si>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</si>
  <si>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</si>
  <si>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</si>
  <si>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</si>
  <si>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</si>
  <si>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</si>
  <si>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</si>
  <si>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</si>
  <si>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</si>
  <si>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</si>
  <si>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</si>
  <si>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</si>
  <si>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</si>
  <si>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</si>
  <si>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</si>
  <si>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</si>
  <si>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</si>
  <si>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</si>
  <si>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</si>
  <si>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</si>
  <si>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</si>
  <si>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</si>
  <si>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</si>
  <si>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</si>
  <si>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</si>
  <si>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</si>
  <si>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</si>
  <si>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</si>
  <si>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</si>
  <si>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</si>
  <si>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</si>
  <si>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</si>
  <si>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</si>
  <si>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</si>
  <si>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</si>
  <si>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</si>
  <si>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</si>
  <si>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</si>
  <si>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</si>
  <si>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</si>
  <si>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</si>
  <si>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</si>
  <si>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</si>
  <si>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</si>
  <si>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</si>
  <si>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</si>
  <si>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</si>
  <si>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</si>
  <si>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</si>
  <si>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</si>
  <si>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</si>
  <si>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</si>
  <si>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</si>
  <si>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</si>
  <si>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</si>
  <si>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</si>
  <si>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</si>
  <si>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</si>
  <si>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</si>
  <si>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</si>
  <si>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</si>
  <si>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</si>
  <si>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</si>
  <si>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</si>
  <si>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</si>
  <si>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</si>
  <si>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</si>
  <si>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</si>
  <si>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</si>
  <si>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</si>
  <si>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</si>
  <si>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</si>
  <si>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</si>
  <si>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</si>
  <si>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</si>
  <si>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</si>
  <si>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</si>
  <si>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</si>
  <si>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</si>
  <si>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</si>
  <si>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</si>
  <si>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</si>
  <si>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</si>
  <si>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</si>
  <si>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</si>
  <si>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</si>
  <si>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</si>
  <si>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</si>
  <si>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</si>
  <si>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</si>
  <si>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</si>
  <si>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</si>
  <si>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</si>
  <si>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</si>
  <si>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</si>
  <si>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</si>
  <si>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</si>
  <si>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</si>
  <si>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</si>
  <si>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</si>
  <si>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</si>
  <si>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</si>
  <si>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</si>
  <si>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</si>
  <si>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</si>
  <si>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</si>
  <si>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</si>
  <si>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</si>
  <si>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</si>
  <si>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</si>
  <si>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</si>
  <si>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</si>
  <si>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</si>
  <si>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</si>
  <si>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</si>
  <si>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</si>
  <si>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</si>
  <si>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</si>
  <si>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</si>
  <si>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</si>
  <si>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</si>
  <si>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</si>
  <si>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</si>
  <si>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</si>
  <si>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</si>
  <si>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</si>
  <si>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</si>
  <si>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</si>
  <si>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</si>
  <si>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</si>
  <si>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</si>
  <si>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</si>
  <si>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</si>
  <si>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</si>
  <si>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</si>
  <si>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</si>
  <si>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</si>
  <si>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</si>
  <si>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</si>
  <si>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</si>
  <si>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</si>
  <si>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</si>
  <si>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</si>
  <si>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</si>
  <si>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</si>
  <si>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</si>
  <si>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</si>
  <si>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</si>
  <si>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</si>
  <si>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</si>
  <si>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</si>
  <si>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</si>
  <si>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</si>
  <si>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</si>
  <si>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</si>
  <si>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</si>
  <si>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</si>
  <si>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</si>
  <si>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</si>
  <si>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</si>
  <si>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</si>
  <si>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</si>
  <si>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</si>
  <si>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</si>
  <si>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</si>
  <si>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</si>
  <si>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</si>
  <si>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</si>
  <si>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</si>
  <si>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</si>
  <si>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</si>
  <si>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</si>
  <si>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</si>
  <si>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</si>
  <si>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</si>
  <si>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</si>
  <si>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</si>
  <si>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</si>
  <si>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</si>
  <si>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</si>
  <si>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</si>
  <si>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</si>
  <si>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</si>
  <si>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</si>
  <si>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</si>
  <si>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</si>
  <si>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</si>
  <si>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</si>
  <si>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</si>
  <si>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</si>
  <si>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</si>
  <si>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</si>
  <si>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</si>
  <si>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</si>
  <si>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</si>
  <si>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</si>
  <si>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</si>
  <si>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</si>
  <si>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</si>
  <si>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</si>
  <si>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</si>
  <si>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</si>
  <si>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</si>
  <si>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</si>
  <si>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</si>
  <si>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</si>
  <si>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</si>
  <si>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</si>
  <si>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</si>
  <si>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</si>
  <si>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</si>
  <si>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</si>
  <si>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</si>
  <si>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</si>
  <si>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</si>
  <si>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</si>
  <si>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</si>
  <si>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</si>
  <si>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</si>
  <si>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</si>
  <si>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</si>
  <si>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</si>
  <si>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</si>
  <si>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</si>
  <si>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</si>
  <si>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</si>
  <si>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</si>
  <si>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</si>
  <si>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</si>
  <si>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</si>
  <si>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</si>
  <si>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</si>
  <si>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</si>
  <si>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</si>
  <si>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</si>
  <si>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</si>
  <si>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</si>
  <si>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</si>
  <si>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</si>
  <si>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</si>
  <si>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</si>
  <si>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</si>
  <si>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</si>
  <si>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</si>
  <si>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</si>
  <si>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</si>
  <si>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</si>
  <si>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</si>
  <si>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</si>
  <si>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</si>
  <si>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</si>
  <si>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</si>
  <si>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</si>
  <si>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</si>
  <si>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</si>
  <si>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</si>
  <si>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</si>
  <si>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</si>
  <si>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</si>
  <si>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</si>
  <si>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</si>
  <si>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</si>
  <si>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</si>
  <si>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</si>
  <si>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</si>
  <si>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</si>
  <si>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</si>
  <si>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</si>
  <si>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</si>
  <si>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</si>
  <si>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</si>
  <si>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</si>
  <si>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</si>
  <si>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</si>
  <si>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</si>
  <si>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</si>
  <si>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</si>
  <si>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</si>
  <si>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</si>
  <si>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</si>
  <si>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</si>
  <si>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</si>
  <si>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</si>
  <si>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</si>
  <si>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</si>
  <si>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</si>
  <si>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</si>
  <si>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</si>
  <si>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</si>
  <si>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</si>
  <si>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</si>
  <si>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</si>
  <si>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</si>
  <si>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</si>
  <si>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</si>
  <si>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</si>
  <si>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</si>
  <si>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</si>
  <si>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</si>
  <si>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</si>
  <si>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</si>
  <si>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</si>
  <si>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</si>
  <si>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</si>
  <si>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</si>
  <si>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</si>
  <si>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</si>
  <si>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</si>
  <si>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</si>
  <si>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</si>
  <si>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</si>
  <si>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</si>
  <si>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</si>
  <si>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</si>
  <si>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</si>
  <si>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</si>
  <si>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</si>
  <si>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</si>
  <si>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</si>
  <si>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</si>
  <si>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</si>
  <si>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</si>
  <si>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</si>
  <si>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</si>
  <si>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</si>
  <si>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</si>
  <si>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</si>
  <si>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</si>
  <si>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</si>
  <si>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</si>
  <si>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</si>
  <si>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</si>
  <si>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</si>
  <si>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</si>
  <si>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</si>
  <si>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</si>
  <si>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</si>
  <si>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</si>
  <si>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</si>
  <si>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</si>
  <si>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</si>
  <si>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</si>
  <si>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</si>
  <si>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</si>
  <si>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</si>
  <si>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</si>
  <si>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</si>
  <si>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</si>
  <si>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</si>
  <si>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</si>
  <si>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</si>
  <si>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</si>
  <si>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</si>
  <si>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</si>
  <si>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</si>
  <si>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</si>
  <si>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</si>
  <si>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</si>
  <si>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</si>
  <si>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</si>
  <si>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</si>
  <si>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</si>
  <si>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</si>
  <si>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</si>
  <si>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</si>
  <si>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</si>
  <si>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</si>
  <si>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</si>
  <si>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</si>
  <si>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</si>
  <si>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</si>
  <si>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</si>
  <si>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</si>
  <si>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</si>
  <si>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</si>
  <si>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</si>
  <si>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</si>
  <si>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</si>
  <si>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</si>
  <si>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</si>
  <si>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</si>
  <si>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</si>
  <si>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</si>
  <si>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</si>
  <si>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</si>
  <si>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</si>
  <si>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</si>
  <si>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</si>
  <si>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</si>
  <si>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</si>
  <si>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</si>
  <si>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</si>
  <si>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</si>
  <si>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</si>
  <si>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</si>
  <si>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</si>
  <si>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</si>
  <si>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</si>
  <si>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</si>
  <si>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</si>
  <si>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</si>
  <si>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</si>
  <si>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</si>
  <si>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</si>
  <si>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</si>
  <si>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</si>
  <si>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</si>
  <si>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</si>
  <si>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</si>
  <si>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</si>
  <si>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</si>
  <si>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</si>
  <si>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</si>
  <si>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</si>
  <si>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</si>
  <si>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</si>
  <si>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</si>
  <si>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</si>
  <si>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</si>
  <si>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</si>
  <si>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</si>
  <si>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</si>
  <si>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</si>
  <si>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</si>
  <si>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</si>
  <si>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</si>
  <si>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</si>
  <si>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</si>
  <si>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</si>
  <si>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</si>
  <si>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</si>
  <si>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</si>
  <si>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</si>
  <si>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</si>
  <si>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</si>
  <si>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</si>
  <si>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</si>
  <si>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</si>
  <si>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</si>
  <si>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</si>
  <si>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</si>
  <si>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</si>
  <si>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</si>
  <si>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</si>
  <si>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</si>
  <si>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</si>
  <si>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</si>
  <si>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</si>
  <si>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</si>
  <si>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</si>
  <si>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</si>
  <si>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</si>
  <si>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</si>
  <si>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</si>
  <si>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</si>
  <si>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</si>
  <si>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</si>
  <si>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</si>
  <si>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</si>
  <si>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</si>
  <si>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</si>
  <si>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</si>
  <si>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</si>
  <si>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</si>
  <si>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</si>
  <si>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</si>
  <si>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</si>
  <si>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</si>
  <si>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</si>
  <si>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</si>
  <si>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</si>
  <si>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</si>
  <si>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</si>
  <si>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</si>
  <si>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</si>
  <si>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</si>
  <si>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</si>
  <si>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</si>
  <si>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</si>
  <si>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</si>
  <si>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</si>
  <si>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</si>
  <si>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</si>
  <si>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</si>
  <si>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</si>
  <si>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</si>
  <si>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</si>
  <si>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</si>
  <si>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</si>
  <si>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</si>
  <si>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</si>
  <si>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</si>
  <si>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</si>
  <si>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</si>
  <si>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</si>
  <si>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</si>
  <si>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</si>
  <si>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</si>
  <si>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</si>
  <si>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</si>
  <si>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</si>
  <si>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</si>
  <si>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</si>
  <si>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</si>
  <si>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</si>
  <si>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</si>
  <si>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</si>
  <si>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</si>
  <si>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</si>
  <si>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</si>
  <si>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</si>
  <si>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</si>
  <si>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</si>
  <si>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</si>
  <si>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</si>
  <si>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</si>
  <si>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</si>
  <si>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</si>
  <si>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</si>
  <si>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</si>
  <si>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</si>
  <si>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</si>
  <si>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</si>
  <si>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</si>
  <si>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</si>
  <si>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</si>
  <si>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</si>
  <si>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</si>
  <si>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</si>
  <si>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</si>
  <si>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</si>
  <si>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</si>
  <si>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</si>
  <si>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</si>
  <si>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</si>
  <si>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</si>
  <si>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</si>
  <si>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</si>
  <si>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</si>
  <si>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</si>
  <si>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</si>
  <si>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</si>
  <si>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</si>
  <si>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</si>
  <si>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</si>
  <si>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</si>
  <si>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</si>
  <si>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</si>
  <si>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</si>
  <si>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</si>
  <si>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</si>
  <si>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</si>
  <si>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</si>
  <si>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</si>
  <si>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</si>
  <si>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</si>
  <si>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</si>
  <si>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</si>
  <si>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</si>
  <si>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</si>
  <si>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</si>
  <si>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</si>
  <si>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</si>
  <si>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</si>
  <si>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</si>
  <si>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</si>
  <si>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</si>
  <si>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</si>
  <si>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</si>
  <si>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</si>
  <si>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</si>
  <si>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</si>
  <si>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</si>
  <si>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</si>
  <si>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</si>
  <si>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</si>
  <si>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</si>
  <si>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</si>
  <si>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</si>
  <si>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</si>
  <si>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</si>
  <si>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</si>
  <si>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</si>
  <si>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</si>
  <si>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</si>
  <si>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</si>
  <si>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</si>
  <si>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</si>
  <si>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</si>
  <si>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</si>
  <si>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</si>
  <si>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</si>
  <si>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</si>
  <si>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</si>
  <si>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</si>
  <si>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</si>
  <si>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</si>
  <si>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</si>
  <si>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</si>
  <si>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</si>
  <si>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</si>
  <si>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</si>
  <si>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</si>
  <si>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</si>
  <si>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</si>
  <si>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</si>
  <si>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</si>
  <si>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</si>
  <si>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</si>
  <si>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</si>
  <si>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</si>
  <si>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</si>
  <si>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</si>
  <si>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</si>
  <si>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</si>
  <si>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</si>
  <si>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</si>
  <si>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</si>
  <si>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</si>
  <si>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</si>
  <si>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</si>
  <si>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</si>
  <si>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</si>
  <si>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</si>
  <si>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</si>
  <si>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</si>
  <si>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</si>
  <si>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</si>
  <si>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</si>
  <si>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</si>
  <si>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</si>
  <si>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</si>
  <si>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</si>
  <si>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</si>
  <si>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</si>
  <si>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</si>
  <si>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</si>
  <si>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</si>
  <si>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</si>
  <si>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</si>
  <si>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</si>
  <si>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</si>
  <si>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</si>
  <si>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</si>
  <si>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</si>
  <si>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</si>
  <si>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</si>
  <si>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</si>
  <si>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</si>
  <si>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</si>
  <si>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</si>
  <si>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</si>
  <si>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</si>
  <si>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</si>
  <si>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</si>
  <si>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</si>
  <si>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</si>
  <si>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</si>
  <si>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</si>
  <si>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</si>
  <si>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</si>
  <si>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</si>
  <si>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</si>
  <si>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</si>
  <si>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</si>
  <si>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</si>
  <si>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</si>
  <si>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</si>
  <si>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</si>
  <si>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</si>
  <si>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</si>
  <si>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</si>
  <si>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</si>
  <si>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</si>
  <si>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</si>
  <si>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</si>
  <si>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</si>
  <si>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</si>
  <si>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</si>
  <si>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</si>
  <si>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</si>
  <si>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</si>
  <si>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</si>
  <si>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</si>
  <si>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</si>
  <si>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</si>
  <si>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</si>
  <si>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</si>
  <si>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</si>
  <si>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</si>
  <si>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</si>
  <si>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</si>
  <si>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</si>
  <si>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</si>
  <si>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</si>
  <si>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</si>
  <si>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</si>
  <si>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</si>
  <si>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</si>
  <si>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</si>
  <si>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</si>
  <si>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</si>
  <si>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</si>
  <si>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</si>
  <si>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</si>
  <si>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</si>
  <si>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</si>
  <si>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</si>
  <si>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</si>
  <si>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</si>
  <si>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</si>
  <si>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</si>
  <si>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</si>
  <si>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</si>
  <si>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</si>
  <si>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</si>
  <si>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</si>
  <si>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</si>
  <si>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</si>
  <si>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</si>
  <si>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</si>
  <si>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</si>
  <si>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</si>
  <si>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</si>
  <si>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</si>
  <si>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</si>
  <si>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</si>
  <si>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</si>
  <si>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</si>
  <si>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</si>
  <si>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</si>
  <si>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</si>
  <si>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</si>
  <si>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</si>
  <si>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</si>
  <si>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</si>
  <si>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</si>
  <si>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</si>
  <si>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</si>
  <si>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</si>
  <si>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</si>
  <si>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</si>
  <si>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</si>
  <si>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</si>
  <si>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</si>
  <si>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</si>
  <si>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</si>
  <si>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</si>
  <si>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</si>
  <si>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</si>
  <si>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</si>
  <si>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</si>
  <si>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</si>
  <si>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</si>
  <si>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</si>
  <si>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</si>
  <si>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</si>
  <si>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</si>
  <si>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</si>
  <si>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</si>
  <si>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</si>
  <si>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</si>
  <si>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</si>
  <si>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</si>
  <si>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</si>
  <si>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</si>
  <si>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</si>
  <si>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</si>
  <si>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</si>
  <si>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</si>
  <si>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</si>
  <si>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</si>
  <si>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</si>
  <si>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</si>
  <si>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</si>
  <si>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</si>
  <si>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</si>
  <si>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</si>
  <si>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</si>
  <si>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</si>
  <si>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</si>
  <si>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</si>
  <si>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</si>
  <si>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</si>
  <si>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</si>
  <si>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</si>
  <si>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</si>
  <si>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</si>
  <si>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</si>
  <si>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</si>
  <si>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</si>
  <si>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</si>
  <si>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</si>
  <si>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</si>
  <si>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</si>
  <si>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</si>
  <si>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</si>
  <si>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</si>
  <si>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</si>
  <si>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</si>
  <si>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</si>
  <si>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</si>
  <si>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</si>
  <si>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</si>
  <si>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</si>
  <si>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</si>
  <si>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</si>
  <si>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</si>
  <si>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</si>
  <si>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</si>
  <si>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</si>
  <si>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</si>
  <si>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</si>
  <si>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</si>
  <si>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</si>
  <si>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</si>
  <si>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</si>
  <si>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</si>
  <si>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</si>
  <si>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</si>
  <si>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</si>
  <si>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</si>
  <si>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</si>
  <si>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</si>
  <si>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</si>
  <si>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</si>
  <si>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</si>
  <si>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</si>
  <si>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</si>
  <si>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</si>
  <si>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</si>
  <si>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</si>
  <si>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</si>
  <si>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</si>
  <si>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</si>
  <si>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</si>
  <si>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</si>
  <si>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</si>
  <si>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</si>
  <si>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</si>
  <si>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</si>
  <si>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</si>
  <si>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</si>
  <si>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</si>
  <si>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</si>
  <si>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</si>
  <si>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</si>
  <si>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</si>
  <si>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</si>
  <si>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</si>
  <si>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</si>
  <si>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</si>
  <si>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</si>
  <si>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</si>
  <si>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</si>
  <si>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</si>
  <si>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</si>
  <si>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</si>
  <si>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</si>
  <si>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</si>
  <si>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</si>
  <si>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</si>
  <si>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</si>
  <si>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</si>
  <si>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</si>
  <si>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</si>
  <si>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</si>
  <si>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</si>
  <si>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</si>
  <si>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</si>
  <si>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</si>
  <si>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</si>
  <si>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</si>
  <si>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</si>
  <si>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</si>
  <si>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</si>
  <si>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</si>
  <si>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</si>
  <si>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</si>
  <si>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</si>
  <si>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</si>
  <si>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</si>
  <si>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</si>
  <si>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</si>
  <si>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</si>
  <si>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</si>
  <si>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</si>
  <si>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</si>
  <si>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</si>
  <si>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</si>
  <si>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</si>
  <si>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</si>
  <si>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</si>
  <si>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</si>
  <si>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</si>
  <si>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</si>
  <si>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</si>
  <si>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</si>
  <si>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</si>
  <si>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</si>
  <si>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</si>
  <si>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</si>
  <si>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</si>
  <si>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</si>
  <si>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</si>
  <si>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</si>
  <si>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</si>
  <si>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</si>
  <si>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</si>
  <si>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</si>
  <si>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</si>
  <si>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</si>
  <si>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</si>
  <si>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</si>
  <si>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</si>
  <si>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</si>
  <si>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</si>
  <si>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</si>
  <si>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</si>
  <si>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</si>
  <si>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</si>
  <si>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</si>
  <si>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</si>
  <si>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</si>
  <si>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</si>
  <si>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</si>
  <si>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</si>
  <si>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</si>
  <si>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</si>
  <si>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</si>
  <si>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</si>
  <si>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</si>
  <si>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</si>
  <si>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</si>
  <si>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</si>
  <si>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</si>
  <si>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</si>
  <si>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</si>
  <si>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</si>
  <si>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</si>
  <si>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</si>
  <si>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</si>
  <si>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</si>
  <si>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</si>
  <si>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</si>
  <si>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</si>
  <si>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</si>
  <si>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</si>
  <si>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</si>
  <si>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</si>
  <si>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</si>
  <si>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</si>
  <si>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</si>
  <si>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</si>
  <si>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</si>
  <si>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</si>
  <si>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</si>
  <si>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</si>
  <si>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</si>
  <si>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</si>
  <si>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</si>
  <si>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</si>
  <si>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</si>
  <si>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</si>
  <si>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</si>
  <si>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</si>
  <si>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</si>
  <si>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</si>
  <si>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</si>
  <si>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</si>
  <si>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</si>
  <si>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</si>
  <si>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</si>
  <si>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</si>
  <si>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</si>
  <si>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</si>
  <si>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</si>
  <si>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</si>
  <si>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</si>
  <si>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</si>
  <si>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</si>
  <si>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</si>
  <si>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</si>
  <si>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</si>
  <si>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</si>
  <si>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</si>
  <si>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</si>
  <si>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</si>
  <si>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</si>
  <si>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</si>
  <si>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</si>
  <si>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</si>
  <si>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</si>
  <si>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</si>
  <si>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</si>
  <si>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</si>
  <si>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</si>
  <si>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</si>
  <si>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</si>
  <si>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</si>
  <si>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</si>
  <si>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</si>
  <si>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</si>
  <si>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</si>
  <si>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</si>
  <si>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</si>
  <si>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</si>
  <si>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</si>
  <si>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</si>
  <si>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</si>
  <si>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</si>
  <si>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</si>
  <si>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</si>
  <si>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</si>
  <si>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</si>
  <si>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</si>
  <si>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</si>
  <si>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</si>
  <si>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</si>
  <si>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</si>
  <si>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</si>
  <si>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</si>
  <si>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</si>
  <si>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</si>
  <si>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</si>
  <si>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</si>
  <si>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</si>
  <si>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</si>
  <si>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</si>
  <si>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</si>
  <si>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</si>
  <si>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</si>
  <si>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</si>
  <si>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</si>
  <si>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</si>
  <si>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</si>
  <si>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</si>
  <si>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</si>
  <si>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</si>
  <si>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</si>
  <si>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</si>
  <si>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</si>
  <si>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</si>
  <si>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</si>
  <si>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</si>
  <si>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</si>
  <si>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</si>
  <si>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</si>
  <si>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</si>
  <si>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</si>
  <si>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</si>
  <si>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</si>
  <si>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</si>
  <si>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</si>
  <si>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</si>
  <si>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</si>
  <si>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</si>
  <si>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</si>
  <si>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</si>
  <si>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</si>
  <si>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</si>
  <si>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</si>
  <si>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</si>
  <si>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</si>
  <si>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</si>
  <si>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</si>
  <si>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</si>
  <si>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</si>
  <si>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</si>
  <si>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</si>
  <si>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</si>
  <si>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</si>
  <si>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</si>
  <si>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</si>
  <si>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</si>
  <si>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</si>
  <si>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</si>
  <si>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</si>
  <si>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</si>
  <si>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</si>
  <si>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</si>
  <si>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</si>
  <si>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</si>
  <si>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</si>
  <si>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</si>
  <si>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</si>
  <si>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</si>
  <si>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</si>
  <si>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</si>
  <si>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</si>
  <si>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</si>
  <si>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</si>
  <si>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</si>
  <si>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</si>
  <si>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</si>
  <si>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</si>
  <si>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</si>
  <si>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</si>
  <si>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</si>
  <si>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</si>
  <si>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</si>
  <si>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</si>
  <si>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</si>
  <si>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</si>
  <si>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</si>
  <si>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</si>
  <si>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</si>
  <si>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</si>
  <si>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</si>
  <si>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</si>
  <si>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</si>
  <si>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</si>
  <si>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</si>
  <si>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</si>
  <si>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</si>
  <si>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</si>
  <si>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</si>
  <si>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</si>
  <si>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</si>
  <si>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</si>
  <si>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</si>
  <si>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</si>
  <si>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</si>
  <si>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</si>
  <si>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</si>
  <si>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</si>
  <si>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</si>
  <si>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</si>
  <si>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</si>
  <si>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</si>
  <si>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</si>
  <si>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</si>
  <si>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</si>
  <si>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</si>
  <si>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</si>
  <si>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</si>
  <si>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</si>
  <si>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</si>
  <si>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</si>
  <si>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</si>
  <si>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</si>
  <si>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</si>
  <si>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</si>
  <si>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</si>
  <si>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</si>
  <si>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</si>
  <si>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</si>
  <si>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</si>
  <si>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</si>
  <si>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</si>
  <si>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</si>
  <si>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</si>
  <si>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</si>
  <si>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</si>
  <si>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</si>
  <si>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</si>
  <si>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</si>
  <si>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</si>
  <si>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</si>
  <si>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</si>
  <si>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</si>
  <si>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</si>
  <si>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</si>
  <si>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</si>
  <si>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</si>
  <si>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</si>
  <si>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</si>
  <si>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</si>
  <si>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</si>
  <si>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</si>
  <si>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</si>
  <si>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</si>
  <si>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</si>
  <si>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</si>
  <si>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</si>
  <si>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</si>
  <si>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</si>
  <si>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</si>
  <si>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</si>
  <si>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</si>
  <si>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</si>
  <si>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</si>
  <si>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</si>
  <si>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</si>
  <si>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</si>
  <si>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</si>
  <si>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</si>
  <si>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</si>
  <si>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</si>
  <si>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</si>
  <si>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</si>
  <si>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</si>
  <si>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</si>
  <si>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</si>
  <si>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</si>
  <si>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</si>
  <si>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</si>
  <si>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</si>
  <si>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</si>
  <si>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</si>
  <si>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</si>
  <si>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</si>
  <si>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</si>
  <si>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</si>
  <si>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</si>
  <si>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</si>
  <si>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</si>
  <si>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</si>
  <si>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</si>
  <si>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</si>
  <si>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</si>
  <si>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</si>
  <si>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</si>
  <si>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</si>
  <si>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</si>
  <si>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</si>
  <si>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</si>
  <si>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</si>
  <si>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</si>
  <si>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</si>
  <si>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</si>
  <si>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</si>
  <si>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</si>
  <si>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</si>
  <si>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</si>
  <si>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</si>
  <si>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</si>
  <si>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</si>
  <si>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</si>
  <si>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</si>
  <si>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</si>
  <si>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</si>
  <si>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</si>
  <si>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</si>
  <si>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</si>
  <si>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</si>
  <si>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</si>
  <si>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</si>
  <si>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</si>
  <si>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</si>
  <si>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</si>
  <si>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</si>
  <si>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</si>
  <si>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</si>
  <si>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</si>
  <si>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</si>
  <si>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</si>
  <si>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</si>
  <si>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</si>
  <si>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</si>
  <si>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</si>
  <si>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</si>
  <si>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</si>
  <si>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</si>
  <si>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</si>
  <si>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</si>
  <si>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</si>
  <si>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</si>
  <si>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</si>
  <si>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</si>
  <si>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</si>
  <si>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</si>
  <si>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</si>
  <si>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</si>
  <si>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</si>
  <si>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</si>
  <si>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</si>
  <si>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</si>
  <si>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</si>
  <si>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</si>
  <si>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</si>
  <si>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</si>
  <si>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</si>
  <si>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</si>
  <si>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</si>
  <si>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</si>
  <si>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</si>
  <si>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</si>
  <si>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</si>
  <si>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</si>
  <si>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</si>
  <si>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</si>
  <si>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</si>
  <si>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</si>
  <si>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</si>
  <si>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</si>
  <si>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</si>
  <si>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</si>
  <si>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</si>
  <si>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</si>
  <si>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</si>
  <si>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</si>
  <si>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</si>
  <si>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</si>
  <si>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</si>
  <si>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</si>
  <si>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</si>
  <si>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</si>
  <si>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</si>
  <si>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</si>
  <si>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</si>
  <si>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</si>
  <si>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</si>
  <si>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</si>
  <si>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</si>
  <si>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</si>
  <si>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</si>
  <si>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</si>
  <si>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</si>
  <si>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</si>
  <si>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</si>
  <si>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</si>
  <si>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</si>
  <si>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</si>
  <si>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</si>
  <si>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</si>
  <si>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</si>
  <si>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</si>
  <si>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</si>
  <si>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</si>
  <si>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</si>
  <si>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</si>
  <si>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</si>
  <si>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</si>
  <si>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</si>
  <si>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</si>
  <si>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</si>
  <si>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</si>
  <si>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</si>
  <si>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</si>
  <si>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</si>
  <si>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</si>
  <si>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</si>
  <si>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</si>
  <si>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</si>
  <si>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</si>
  <si>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</si>
  <si>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</si>
  <si>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</si>
  <si>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</si>
  <si>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</si>
  <si>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</si>
  <si>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</si>
  <si>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</si>
  <si>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</si>
  <si>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</si>
  <si>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</si>
  <si>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</si>
  <si>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</si>
  <si>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</si>
  <si>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</si>
  <si>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</si>
  <si>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</si>
  <si>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</si>
  <si>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</si>
  <si>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</si>
  <si>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</si>
  <si>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</si>
  <si>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</si>
  <si>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</si>
  <si>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</si>
  <si>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</si>
  <si>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</si>
  <si>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</si>
  <si>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</si>
  <si>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</si>
  <si>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</si>
  <si>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</si>
  <si>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</si>
  <si>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</si>
  <si>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</si>
  <si>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</si>
  <si>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</si>
  <si>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</si>
  <si>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</si>
  <si>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</si>
  <si>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</si>
  <si>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</si>
  <si>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</si>
  <si>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</si>
  <si>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</si>
  <si>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</si>
  <si>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</si>
  <si>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</si>
  <si>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</si>
  <si>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</si>
  <si>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</si>
  <si>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</si>
  <si>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</si>
  <si>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</si>
  <si>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</si>
  <si>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</si>
  <si>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</si>
  <si>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</si>
  <si>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</si>
  <si>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</si>
  <si>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</si>
  <si>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</si>
  <si>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</si>
  <si>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</si>
  <si>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</si>
  <si>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</si>
  <si>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</si>
  <si>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</si>
  <si>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</si>
  <si>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</si>
  <si>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</si>
  <si>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</si>
  <si>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</si>
  <si>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</si>
  <si>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</si>
  <si>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</si>
  <si>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</si>
  <si>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</si>
  <si>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</si>
  <si>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</si>
  <si>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</si>
  <si>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</si>
  <si>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</si>
  <si>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</si>
  <si>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</si>
  <si>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</si>
  <si>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</si>
  <si>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</si>
  <si>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</si>
  <si>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</si>
  <si>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</si>
  <si>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</si>
  <si>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</si>
  <si>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</si>
  <si>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</si>
  <si>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</si>
  <si>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</si>
  <si>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</si>
  <si>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</si>
  <si>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</si>
  <si>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</si>
  <si>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</si>
  <si>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</si>
  <si>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</si>
  <si>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</si>
  <si>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</si>
  <si>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</si>
  <si>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</si>
  <si>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</si>
  <si>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</si>
  <si>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</si>
  <si>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</si>
  <si>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</si>
  <si>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</si>
  <si>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</si>
  <si>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</si>
  <si>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</si>
  <si>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</si>
  <si>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</si>
  <si>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</si>
  <si>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</si>
  <si>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</si>
  <si>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</si>
  <si>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</si>
  <si>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</si>
  <si>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</si>
  <si>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</si>
  <si>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</si>
  <si>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</si>
  <si>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</si>
  <si>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</si>
  <si>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</si>
  <si>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</si>
  <si>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</si>
  <si>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</si>
  <si>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</si>
  <si>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</si>
  <si>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</si>
  <si>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</si>
  <si>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</si>
  <si>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</si>
  <si>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</si>
  <si>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</si>
  <si>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</si>
  <si>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</si>
  <si>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</si>
  <si>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</si>
  <si>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</si>
  <si>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</si>
  <si>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</si>
  <si>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</si>
  <si>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</si>
  <si>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</si>
  <si>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</si>
  <si>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</si>
  <si>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</si>
  <si>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</si>
  <si>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</si>
  <si>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</si>
  <si>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</si>
  <si>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</si>
  <si>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</si>
  <si>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</si>
  <si>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</si>
  <si>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</si>
  <si>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</si>
  <si>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</si>
  <si>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</si>
  <si>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</si>
  <si>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</si>
  <si>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</si>
  <si>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</si>
  <si>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</si>
  <si>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</si>
  <si>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</si>
  <si>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</si>
  <si>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</si>
  <si>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</si>
  <si>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</si>
  <si>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</si>
  <si>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</si>
  <si>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</si>
  <si>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</si>
  <si>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</si>
  <si>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</si>
  <si>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</si>
  <si>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</si>
  <si>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</si>
  <si>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</si>
  <si>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</si>
  <si>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</si>
  <si>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</si>
  <si>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</si>
  <si>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</si>
  <si>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</si>
  <si>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</si>
  <si>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</si>
  <si>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</si>
  <si>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</si>
  <si>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</si>
  <si>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</si>
  <si>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</si>
  <si>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</si>
  <si>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</si>
  <si>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</si>
  <si>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</si>
  <si>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</si>
  <si>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</si>
  <si>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</si>
  <si>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</si>
  <si>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</si>
  <si>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</si>
  <si>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</si>
  <si>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</si>
  <si>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</si>
  <si>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</si>
  <si>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</si>
  <si>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</si>
  <si>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</si>
  <si>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</si>
  <si>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</si>
  <si>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</si>
  <si>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</si>
  <si>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</si>
  <si>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</si>
  <si>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</si>
  <si>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</si>
  <si>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</si>
  <si>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</si>
  <si>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</si>
  <si>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</si>
  <si>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</si>
  <si>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</si>
  <si>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</si>
  <si>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</si>
  <si>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</si>
  <si>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</si>
  <si>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</si>
  <si>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</si>
  <si>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</si>
  <si>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</si>
  <si>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</si>
  <si>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</si>
  <si>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</si>
  <si>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</si>
  <si>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</si>
  <si>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</si>
  <si>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</si>
  <si>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</si>
  <si>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</si>
  <si>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</si>
  <si>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</si>
  <si>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</si>
  <si>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</si>
  <si>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</si>
  <si>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</si>
  <si>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</si>
  <si>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</si>
  <si>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</si>
  <si>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</si>
  <si>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</si>
  <si>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</si>
  <si>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</si>
  <si>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</si>
  <si>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</si>
  <si>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</si>
  <si>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</si>
  <si>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</si>
  <si>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</si>
  <si>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</si>
  <si>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</si>
  <si>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</si>
  <si>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</si>
  <si>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</si>
  <si>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</si>
  <si>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</si>
  <si>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</si>
  <si>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</si>
  <si>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</si>
  <si>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</si>
  <si>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</si>
  <si>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</si>
  <si>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</si>
  <si>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</si>
  <si>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</si>
  <si>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</si>
  <si>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</si>
  <si>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</si>
  <si>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</si>
  <si>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</si>
  <si>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</si>
  <si>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</si>
  <si>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</si>
  <si>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</si>
  <si>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</si>
  <si>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</si>
  <si>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</si>
  <si>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</si>
  <si>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</si>
  <si>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</si>
  <si>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</si>
  <si>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</si>
  <si>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</si>
  <si>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</si>
  <si>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</si>
  <si>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</si>
  <si>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</si>
  <si>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</si>
  <si>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</si>
  <si>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</si>
  <si>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</si>
  <si>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</si>
  <si>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</si>
  <si>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</si>
  <si>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</si>
  <si>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</si>
  <si>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</si>
  <si>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</si>
  <si>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</si>
  <si>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</si>
  <si>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</si>
  <si>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</si>
  <si>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</si>
  <si>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</si>
  <si>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</si>
  <si>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</si>
  <si>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</si>
  <si>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</si>
  <si>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</si>
  <si>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</si>
  <si>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</si>
  <si>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</si>
  <si>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</si>
  <si>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</si>
  <si>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</si>
  <si>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</si>
  <si>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</si>
  <si>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</si>
  <si>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</si>
  <si>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</si>
  <si>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</si>
  <si>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</si>
  <si>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</si>
  <si>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</si>
  <si>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</si>
  <si>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</si>
  <si>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</si>
  <si>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</si>
  <si>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</si>
  <si>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</si>
  <si>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</si>
  <si>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</si>
  <si>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</si>
  <si>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</si>
  <si>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</si>
  <si>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</si>
  <si>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</si>
  <si>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</si>
  <si>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</si>
  <si>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</si>
  <si>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</si>
  <si>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</si>
  <si>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</si>
  <si>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</si>
  <si>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</si>
  <si>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</si>
  <si>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</si>
  <si>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</si>
  <si>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</si>
  <si>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</si>
  <si>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</si>
  <si>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</si>
  <si>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</si>
  <si>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</si>
  <si>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</si>
  <si>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</si>
  <si>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</si>
  <si>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</si>
  <si>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</si>
  <si>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</si>
  <si>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</si>
  <si>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</si>
  <si>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</si>
  <si>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</si>
  <si>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</si>
  <si>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</si>
  <si>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</si>
  <si>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</si>
  <si>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</si>
  <si>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</si>
  <si>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</si>
  <si>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</si>
  <si>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</si>
  <si>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</si>
  <si>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</si>
  <si>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</si>
  <si>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</si>
  <si>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</si>
  <si>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</si>
  <si>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</si>
  <si>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</si>
  <si>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</si>
  <si>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</si>
  <si>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</si>
  <si>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</si>
  <si>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</si>
  <si>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</si>
  <si>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</si>
  <si>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</si>
  <si>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</si>
  <si>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</si>
  <si>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</si>
  <si>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</si>
  <si>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</si>
  <si>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</si>
  <si>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</si>
  <si>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</si>
  <si>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</si>
  <si>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</si>
  <si>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</si>
  <si>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</si>
  <si>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</si>
  <si>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</si>
  <si>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</si>
  <si>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</si>
  <si>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</si>
  <si>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</si>
  <si>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</si>
  <si>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</si>
  <si>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</si>
  <si>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</si>
  <si>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</si>
  <si>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</si>
  <si>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</si>
  <si>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</si>
  <si>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</si>
  <si>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</si>
  <si>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</si>
  <si>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</si>
  <si>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</si>
  <si>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</si>
  <si>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</si>
  <si>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</si>
  <si>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</si>
  <si>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</si>
  <si>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</si>
  <si>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</si>
  <si>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</si>
  <si>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</si>
  <si>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</si>
  <si>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</si>
  <si>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</si>
  <si>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</si>
  <si>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</si>
  <si>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</si>
  <si>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</si>
  <si>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</si>
  <si>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</si>
  <si>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</si>
  <si>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</si>
  <si>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</si>
  <si>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</si>
  <si>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</si>
  <si>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</si>
  <si>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</si>
  <si>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</si>
  <si>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</si>
  <si>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</si>
  <si>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</si>
  <si>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</si>
  <si>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</si>
  <si>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</si>
  <si>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</si>
  <si>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</si>
  <si>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</si>
  <si>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</si>
  <si>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</si>
  <si>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</si>
  <si>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</si>
  <si>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</si>
  <si>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</si>
  <si>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</si>
  <si>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</si>
  <si>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</si>
  <si>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</si>
  <si>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</si>
  <si>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</si>
  <si>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</si>
  <si>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</si>
  <si>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</si>
  <si>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</si>
  <si>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</si>
  <si>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</si>
  <si>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</si>
  <si>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</si>
  <si>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</si>
  <si>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</si>
  <si>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</si>
  <si>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</si>
  <si>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</si>
  <si>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</si>
  <si>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</si>
  <si>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</si>
  <si>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</si>
  <si>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</si>
  <si>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</si>
  <si>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</si>
  <si>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</si>
  <si>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</si>
  <si>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</si>
  <si>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</si>
  <si>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</si>
  <si>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</si>
  <si>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</si>
  <si>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</si>
  <si>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</si>
  <si>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</si>
  <si>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</si>
  <si>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</si>
  <si>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</si>
  <si>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</si>
  <si>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</si>
  <si>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</si>
  <si>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</si>
  <si>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</si>
  <si>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</si>
  <si>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</si>
  <si>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</si>
  <si>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</si>
  <si>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</si>
  <si>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</si>
  <si>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</si>
  <si>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</si>
  <si>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</si>
  <si>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</si>
  <si>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</si>
  <si>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</si>
  <si>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</si>
  <si>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</si>
  <si>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</si>
  <si>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</si>
  <si>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</si>
  <si>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</si>
  <si>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</si>
  <si>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</si>
  <si>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</si>
  <si>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</si>
  <si>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</si>
  <si>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</si>
  <si>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</si>
  <si>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</si>
  <si>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</si>
  <si>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</si>
  <si>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</si>
  <si>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</si>
  <si>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</si>
  <si>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</si>
  <si>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</si>
  <si>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</si>
  <si>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</si>
  <si>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</si>
  <si>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</si>
  <si>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</si>
  <si>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</si>
  <si>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</si>
  <si>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</si>
  <si>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</si>
  <si>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</si>
  <si>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</si>
  <si>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</si>
  <si>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</si>
  <si>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</si>
  <si>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</si>
  <si>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</si>
  <si>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</si>
  <si>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</si>
  <si>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</si>
  <si>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</si>
  <si>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</si>
  <si>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</si>
  <si>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</si>
  <si>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</si>
  <si>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</si>
  <si>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</si>
  <si>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</si>
  <si>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</si>
  <si>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</si>
  <si>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</si>
  <si>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</si>
  <si>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</si>
  <si>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</si>
  <si>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</si>
  <si>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</si>
  <si>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</si>
  <si>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</si>
  <si>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</si>
  <si>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</si>
  <si>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</si>
  <si>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</si>
  <si>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</si>
  <si>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</si>
  <si>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</si>
  <si>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</si>
  <si>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</si>
  <si>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</si>
  <si>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</si>
  <si>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</si>
  <si>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</si>
  <si>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</si>
  <si>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</si>
  <si>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</si>
  <si>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</si>
  <si>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</si>
  <si>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</si>
  <si>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</si>
  <si>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</si>
  <si>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</si>
  <si>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</si>
  <si>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</si>
  <si>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</si>
  <si>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</si>
  <si>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</si>
  <si>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</si>
  <si>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</si>
  <si>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</si>
  <si>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</si>
  <si>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</si>
  <si>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</si>
  <si>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</si>
  <si>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</si>
  <si>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</si>
  <si>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</si>
  <si>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</si>
  <si>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</si>
  <si>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</si>
  <si>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</si>
  <si>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</si>
  <si>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</si>
  <si>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</si>
  <si>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</si>
  <si>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</si>
  <si>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</si>
  <si>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</si>
  <si>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</si>
  <si>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</si>
  <si>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</si>
  <si>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</si>
  <si>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</si>
  <si>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</si>
  <si>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</si>
  <si>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</si>
  <si>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</si>
  <si>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</si>
  <si>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</si>
  <si>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</si>
  <si>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</si>
  <si>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</si>
  <si>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</si>
  <si>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</si>
  <si>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</si>
  <si>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</si>
  <si>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</si>
  <si>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</si>
  <si>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</si>
  <si>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</si>
  <si>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</si>
  <si>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</si>
  <si>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</si>
  <si>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</si>
  <si>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</si>
  <si>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</si>
  <si>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</si>
  <si>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</si>
  <si>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</si>
  <si>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</si>
  <si>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</si>
  <si>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</si>
  <si>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</si>
  <si>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</si>
  <si>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</si>
  <si>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</si>
  <si>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</si>
  <si>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</si>
  <si>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</si>
  <si>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</si>
  <si>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</si>
  <si>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</si>
  <si>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</si>
  <si>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</si>
  <si>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</si>
  <si>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</si>
  <si>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</si>
  <si>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</si>
  <si>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</si>
  <si>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</si>
  <si>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</si>
  <si>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</si>
  <si>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</si>
  <si>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</si>
  <si>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</si>
  <si>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</si>
  <si>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</si>
  <si>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</si>
  <si>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</si>
  <si>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</si>
  <si>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</si>
  <si>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</si>
  <si>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</si>
  <si>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</si>
  <si>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</si>
  <si>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</si>
  <si>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</si>
  <si>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</si>
  <si>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</si>
  <si>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</si>
  <si>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</si>
  <si>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</si>
  <si>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</si>
  <si>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</si>
  <si>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</si>
  <si>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</si>
  <si>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</si>
  <si>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</si>
  <si>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</si>
  <si>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</si>
  <si>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</si>
  <si>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</si>
  <si>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</si>
  <si>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</si>
  <si>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</si>
  <si>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</si>
  <si>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</si>
  <si>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</si>
  <si>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</si>
  <si>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</si>
  <si>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</si>
  <si>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</si>
  <si>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</si>
  <si>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</si>
  <si>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</si>
  <si>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</si>
  <si>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</si>
  <si>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</si>
  <si>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</si>
  <si>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</si>
  <si>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</si>
  <si>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</si>
  <si>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</si>
  <si>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</si>
  <si>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</si>
  <si>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</si>
  <si>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</si>
  <si>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</si>
  <si>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</si>
  <si>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</si>
  <si>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</si>
  <si>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</si>
  <si>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</si>
  <si>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</si>
  <si>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</si>
  <si>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</si>
  <si>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</si>
  <si>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</si>
  <si>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</si>
  <si>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</si>
  <si>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</si>
  <si>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</si>
  <si>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</si>
  <si>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</si>
  <si>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</si>
  <si>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</si>
  <si>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</si>
  <si>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</si>
  <si>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</si>
  <si>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</si>
  <si>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</si>
  <si>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</si>
  <si>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</si>
  <si>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</si>
  <si>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</si>
  <si>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</si>
  <si>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</si>
  <si>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</si>
  <si>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</si>
  <si>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</si>
  <si>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</si>
  <si>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</si>
  <si>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</si>
  <si>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</si>
  <si>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</si>
  <si>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</si>
  <si>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</si>
  <si>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</si>
  <si>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</si>
  <si>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</si>
  <si>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</si>
  <si>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</si>
  <si>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</si>
  <si>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</si>
  <si>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</si>
  <si>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</si>
  <si>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</si>
  <si>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</si>
  <si>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</si>
  <si>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</si>
  <si>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</si>
  <si>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</si>
  <si>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</si>
  <si>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</si>
  <si>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</si>
  <si>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</si>
  <si>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</si>
  <si>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</si>
  <si>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</si>
  <si>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</si>
  <si>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</si>
  <si>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</si>
  <si>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</si>
  <si>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</si>
  <si>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</si>
  <si>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</si>
  <si>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</si>
  <si>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</si>
  <si>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</si>
  <si>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</si>
  <si>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</si>
  <si>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</si>
  <si>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</si>
  <si>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</si>
  <si>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</si>
  <si>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</si>
  <si>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</si>
  <si>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</si>
  <si>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</si>
  <si>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</si>
  <si>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</si>
  <si>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</si>
  <si>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</si>
  <si>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</si>
  <si>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</si>
  <si>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</si>
  <si>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</si>
  <si>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</si>
  <si>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</si>
  <si>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</si>
  <si>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</si>
  <si>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</si>
  <si>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</si>
  <si>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</si>
  <si>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</si>
  <si>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</si>
  <si>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</si>
  <si>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</si>
  <si>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</si>
  <si>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</si>
  <si>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</si>
  <si>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</si>
  <si>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</si>
  <si>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</si>
  <si>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</si>
  <si>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</si>
  <si>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</si>
  <si>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</si>
  <si>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</si>
  <si>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</si>
  <si>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</si>
  <si>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</si>
  <si>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</si>
  <si>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</si>
  <si>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</si>
  <si>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</si>
  <si>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</si>
  <si>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</si>
  <si>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</si>
  <si>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</si>
  <si>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</si>
  <si>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</si>
  <si>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</si>
  <si>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</si>
  <si>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</si>
  <si>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</si>
  <si>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</si>
  <si>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</si>
  <si>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</si>
  <si>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</si>
  <si>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</si>
  <si>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</si>
  <si>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</si>
  <si>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</si>
  <si>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</si>
  <si>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</si>
  <si>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</si>
  <si>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</si>
  <si>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</si>
  <si>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</si>
  <si>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</si>
  <si>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</si>
  <si>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</si>
  <si>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</si>
  <si>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</si>
  <si>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</si>
  <si>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</si>
  <si>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</si>
  <si>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</si>
  <si>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</si>
  <si>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</si>
  <si>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</si>
  <si>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</si>
  <si>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</si>
  <si>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</si>
  <si>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</si>
  <si>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</si>
  <si>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</si>
  <si>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</si>
  <si>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</si>
  <si>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</si>
  <si>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</si>
  <si>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</si>
  <si>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</si>
  <si>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</si>
  <si>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</si>
  <si>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</si>
  <si>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</si>
  <si>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</si>
  <si>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</si>
  <si>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</si>
  <si>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</si>
  <si>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</si>
  <si>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</si>
  <si>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</si>
  <si>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</si>
  <si>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</si>
  <si>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</si>
  <si>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</si>
  <si>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</si>
  <si>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</si>
  <si>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</si>
  <si>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</si>
  <si>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</si>
  <si>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</si>
  <si>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</si>
  <si>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</si>
  <si>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</si>
  <si>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</si>
  <si>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</si>
  <si>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</si>
  <si>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</si>
  <si>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</si>
  <si>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</si>
  <si>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</si>
  <si>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</si>
  <si>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</si>
  <si>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</si>
  <si>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</si>
  <si>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</si>
  <si>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</si>
  <si>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</si>
  <si>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</si>
  <si>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</si>
  <si>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</si>
  <si>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</si>
  <si>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</si>
  <si>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</si>
  <si>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</si>
  <si>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</si>
  <si>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</si>
  <si>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</si>
  <si>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</si>
  <si>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</si>
  <si>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</si>
  <si>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</si>
  <si>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</si>
  <si>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</si>
  <si>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</si>
  <si>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</si>
  <si>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</si>
  <si>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</si>
  <si>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</si>
  <si>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</si>
  <si>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</si>
  <si>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</si>
  <si>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</si>
  <si>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</si>
  <si>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</si>
  <si>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</si>
  <si>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</si>
  <si>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</si>
  <si>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</si>
  <si>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</si>
  <si>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</si>
  <si>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</si>
  <si>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</si>
  <si>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</si>
  <si>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</si>
  <si>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</si>
  <si>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</si>
  <si>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</si>
  <si>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</si>
  <si>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</si>
  <si>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</si>
  <si>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</si>
  <si>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</si>
  <si>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</si>
  <si>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</si>
  <si>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</si>
  <si>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</si>
  <si>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</si>
  <si>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</si>
  <si>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</si>
  <si>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</si>
  <si>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</si>
  <si>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</si>
  <si>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</si>
  <si>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</si>
  <si>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</si>
  <si>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</si>
  <si>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</si>
  <si>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</si>
  <si>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</si>
  <si>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</si>
  <si>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</si>
  <si>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</si>
  <si>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</si>
  <si>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</si>
  <si>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</si>
  <si>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</si>
  <si>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</si>
  <si>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</si>
  <si>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</si>
  <si>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</si>
  <si>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</si>
  <si>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</si>
  <si>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</si>
  <si>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</si>
  <si>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</si>
  <si>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</si>
  <si>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</si>
  <si>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</si>
  <si>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</si>
  <si>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</si>
  <si>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</si>
  <si>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</si>
  <si>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</si>
  <si>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</si>
  <si>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</si>
  <si>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</si>
  <si>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</si>
  <si>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</si>
  <si>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</si>
  <si>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</si>
  <si>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</si>
  <si>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</si>
  <si>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</si>
  <si>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</si>
  <si>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</si>
  <si>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</si>
  <si>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</si>
  <si>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</si>
  <si>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</si>
  <si>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</si>
  <si>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</si>
  <si>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</si>
  <si>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</si>
  <si>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</si>
  <si>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</si>
  <si>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</si>
  <si>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</si>
  <si>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</si>
  <si>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</si>
  <si>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</si>
  <si>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</si>
  <si>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</si>
  <si>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</si>
  <si>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</si>
  <si>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</si>
  <si>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</si>
  <si>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</si>
  <si>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</si>
  <si>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</si>
  <si>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</si>
  <si>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</si>
  <si>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</si>
  <si>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</si>
  <si>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</si>
  <si>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</si>
  <si>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</si>
  <si>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</si>
  <si>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</si>
  <si>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</si>
  <si>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</si>
  <si>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</si>
  <si>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</si>
  <si>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</si>
  <si>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</si>
  <si>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</si>
  <si>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</si>
  <si>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</si>
  <si>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</si>
  <si>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</si>
  <si>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</si>
  <si>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</si>
  <si>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</si>
  <si>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</si>
  <si>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</si>
  <si>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</si>
  <si>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</si>
  <si>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</si>
  <si>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</si>
  <si>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</si>
  <si>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</si>
  <si>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</si>
  <si>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</si>
  <si>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</si>
  <si>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</si>
  <si>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</si>
  <si>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</si>
  <si>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</si>
  <si>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</si>
  <si>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</si>
  <si>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</si>
  <si>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</si>
  <si>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</si>
  <si>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</si>
  <si>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</si>
  <si>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</si>
  <si>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</si>
  <si>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</si>
  <si>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</si>
  <si>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</si>
  <si>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</si>
  <si>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</si>
  <si>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</si>
  <si>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</si>
  <si>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</si>
  <si>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</si>
  <si>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</si>
  <si>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</si>
  <si>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</si>
  <si>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</si>
  <si>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</si>
  <si>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</si>
  <si>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</si>
  <si>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</si>
  <si>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</si>
  <si>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</si>
  <si>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</si>
  <si>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</si>
  <si>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</si>
  <si>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</si>
  <si>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</si>
  <si>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</si>
  <si>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</si>
  <si>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</si>
  <si>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</si>
  <si>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</si>
  <si>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</si>
  <si>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</si>
  <si>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</si>
  <si>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</si>
  <si>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</si>
  <si>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</si>
  <si>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</si>
  <si>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</si>
  <si>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</si>
  <si>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</si>
  <si>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</si>
  <si>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</si>
  <si>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</si>
  <si>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</si>
  <si>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</si>
  <si>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</si>
  <si>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</si>
  <si>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</si>
  <si>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</si>
  <si>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</si>
  <si>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</si>
  <si>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</si>
  <si>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</si>
  <si>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</si>
  <si>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</si>
  <si>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</si>
  <si>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</si>
  <si>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</si>
  <si>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</si>
  <si>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</si>
  <si>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</si>
  <si>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</si>
  <si>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</si>
  <si>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</si>
  <si>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</si>
  <si>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</si>
  <si>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</si>
  <si>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</si>
  <si>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</si>
  <si>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</si>
  <si>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</si>
  <si>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</si>
  <si>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</si>
  <si>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</si>
  <si>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</si>
  <si>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</si>
  <si>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</si>
  <si>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</si>
  <si>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</si>
  <si>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</si>
  <si>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</si>
  <si>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</si>
  <si>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</si>
  <si>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</si>
  <si>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</si>
  <si>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</si>
  <si>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</si>
  <si>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</si>
  <si>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</si>
  <si>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</si>
  <si>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</si>
  <si>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</si>
  <si>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</si>
  <si>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</si>
  <si>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</si>
  <si>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</si>
  <si>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</si>
  <si>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</si>
  <si>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</si>
  <si>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</si>
  <si>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</si>
  <si>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</si>
  <si>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</si>
  <si>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</si>
  <si>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</si>
  <si>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</si>
  <si>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</si>
  <si>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</si>
  <si>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</si>
  <si>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</si>
  <si>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</si>
  <si>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</si>
  <si>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</si>
  <si>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</si>
  <si>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</si>
  <si>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</si>
  <si>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</si>
  <si>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</si>
  <si>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</si>
  <si>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</si>
  <si>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</si>
  <si>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</si>
  <si>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</si>
  <si>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</si>
  <si>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</si>
  <si>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</si>
  <si>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</si>
  <si>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</si>
  <si>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</si>
  <si>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</si>
  <si>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</si>
  <si>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</si>
  <si>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</si>
  <si>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</si>
  <si>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</si>
  <si>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</si>
  <si>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</si>
  <si>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</si>
  <si>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</si>
  <si>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</si>
  <si>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</si>
  <si>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</si>
  <si>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</si>
  <si>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</si>
  <si>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</si>
  <si>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</si>
  <si>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</si>
  <si>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</si>
  <si>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</si>
  <si>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</si>
  <si>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</si>
  <si>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</si>
  <si>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</si>
  <si>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</si>
  <si>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</si>
  <si>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</si>
  <si>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</si>
  <si>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</si>
  <si>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</si>
  <si>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</si>
  <si>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</si>
  <si>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</si>
  <si>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</si>
  <si>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</si>
  <si>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</si>
  <si>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</si>
  <si>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</si>
  <si>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</si>
  <si>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</si>
  <si>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</si>
  <si>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</si>
  <si>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</si>
  <si>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</si>
  <si>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</si>
  <si>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</si>
  <si>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</si>
  <si>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</si>
  <si>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</si>
  <si>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</si>
  <si>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</si>
  <si>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</si>
  <si>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</si>
  <si>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</si>
  <si>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</si>
  <si>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</si>
  <si>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</si>
  <si>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</si>
  <si>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</si>
  <si>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</si>
  <si>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</si>
  <si>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</si>
  <si>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</si>
  <si>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</si>
  <si>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</si>
  <si>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</si>
  <si>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</si>
  <si>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</si>
  <si>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</si>
  <si>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</si>
  <si>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</si>
  <si>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</si>
  <si>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</si>
  <si>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</si>
  <si>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</si>
  <si>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</si>
  <si>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</si>
  <si>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</si>
  <si>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</si>
  <si>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</si>
  <si>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</si>
  <si>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</si>
  <si>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</si>
  <si>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</si>
  <si>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</si>
  <si>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</si>
  <si>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</si>
  <si>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</si>
  <si>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</si>
  <si>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</si>
  <si>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</si>
  <si>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</si>
  <si>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</si>
  <si>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</si>
  <si>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</si>
  <si>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</si>
  <si>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</si>
  <si>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</si>
  <si>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</si>
  <si>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</si>
  <si>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</si>
  <si>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</si>
  <si>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</si>
  <si>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</si>
  <si>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</si>
  <si>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</si>
  <si>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</si>
  <si>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</si>
  <si>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</si>
  <si>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</si>
  <si>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</si>
  <si>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</si>
  <si>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</si>
  <si>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</si>
  <si>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</si>
  <si>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</si>
  <si>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</si>
  <si>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</si>
  <si>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</si>
  <si>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</si>
  <si>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</si>
  <si>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</si>
  <si>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</si>
  <si>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</si>
  <si>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</si>
  <si>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</si>
  <si>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</si>
  <si>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</si>
  <si>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</si>
  <si>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</si>
  <si>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</si>
  <si>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</si>
  <si>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</si>
  <si>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</si>
  <si>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</si>
  <si>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</si>
  <si>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</si>
  <si>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</si>
  <si>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</si>
  <si>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</si>
  <si>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</si>
  <si>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</si>
  <si>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</si>
  <si>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</si>
  <si>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</si>
  <si>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</si>
  <si>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</si>
  <si>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</si>
  <si>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</si>
  <si>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</si>
  <si>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</si>
  <si>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</si>
  <si>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</si>
  <si>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</si>
  <si>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</si>
  <si>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</si>
  <si>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</si>
  <si>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</si>
  <si>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</si>
  <si>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</si>
  <si>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</si>
  <si>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</si>
  <si>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</si>
  <si>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</si>
  <si>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</si>
  <si>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</si>
  <si>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</si>
  <si>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</si>
  <si>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</si>
  <si>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</si>
  <si>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</si>
  <si>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</si>
  <si>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</si>
  <si>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</si>
  <si>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</si>
  <si>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</si>
  <si>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</si>
  <si>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</si>
  <si>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</si>
  <si>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</si>
  <si>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</si>
  <si>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</si>
  <si>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</si>
  <si>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</si>
  <si>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</si>
  <si>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</si>
  <si>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</si>
  <si>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</si>
  <si>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</si>
  <si>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</si>
  <si>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</si>
  <si>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</si>
  <si>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</si>
  <si>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</si>
  <si>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</si>
  <si>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</si>
  <si>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</si>
  <si>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</si>
  <si>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</si>
  <si>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</si>
  <si>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</si>
  <si>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</si>
  <si>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</si>
  <si>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</si>
  <si>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</si>
  <si>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</si>
  <si>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</si>
  <si>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</si>
  <si>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</si>
  <si>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</si>
  <si>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</si>
  <si>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</si>
  <si>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</si>
  <si>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</si>
  <si>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</si>
  <si>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</si>
  <si>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</si>
  <si>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</si>
  <si>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</si>
  <si>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</si>
  <si>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</si>
  <si>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</si>
  <si>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</si>
  <si>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</si>
  <si>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</si>
  <si>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</si>
  <si>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</si>
  <si>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</si>
  <si>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</si>
  <si>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</si>
  <si>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</si>
  <si>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</si>
  <si>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</si>
  <si>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</si>
  <si>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</si>
  <si>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</si>
  <si>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</si>
  <si>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</si>
  <si>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</si>
  <si>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</si>
  <si>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</si>
  <si>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</si>
  <si>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</si>
  <si>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</si>
  <si>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</si>
  <si>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</si>
  <si>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</si>
  <si>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</si>
  <si>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</si>
  <si>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</si>
  <si>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</si>
  <si>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</si>
  <si>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</si>
  <si>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</si>
  <si>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</si>
  <si>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</si>
  <si>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</si>
  <si>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</si>
  <si>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</si>
  <si>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</si>
  <si>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</si>
  <si>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</si>
  <si>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</si>
  <si>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</si>
  <si>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</si>
  <si>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</si>
  <si>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</si>
  <si>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</si>
  <si>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</si>
  <si>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</si>
  <si>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</si>
  <si>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</si>
  <si>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</si>
  <si>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</si>
  <si>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</si>
  <si>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</si>
  <si>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</si>
  <si>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</si>
  <si>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</si>
  <si>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</si>
  <si>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</si>
  <si>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</si>
  <si>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</si>
  <si>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</si>
  <si>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</si>
  <si>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</si>
  <si>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</si>
  <si>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</si>
  <si>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</si>
  <si>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</si>
  <si>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</si>
  <si>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</si>
  <si>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</si>
  <si>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</si>
  <si>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</si>
  <si>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</si>
  <si>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</si>
  <si>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</si>
  <si>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</si>
  <si>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</si>
  <si>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</si>
  <si>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</si>
  <si>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</si>
  <si>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</si>
  <si>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</si>
  <si>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</si>
  <si>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</si>
  <si>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</si>
  <si>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</si>
  <si>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</si>
  <si>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</si>
  <si>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</si>
  <si>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</si>
  <si>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</si>
  <si>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</si>
  <si>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</si>
  <si>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</si>
  <si>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</si>
  <si>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</si>
  <si>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</si>
  <si>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</si>
  <si>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</si>
  <si>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</si>
  <si>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</si>
  <si>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</si>
  <si>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</si>
  <si>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</si>
  <si>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</si>
  <si>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</si>
  <si>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</si>
  <si>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</si>
  <si>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</si>
  <si>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</si>
  <si>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</si>
  <si>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</si>
  <si>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</si>
  <si>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</si>
  <si>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</si>
  <si>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</si>
  <si>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</si>
  <si>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</si>
  <si>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</si>
  <si>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</si>
  <si>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</si>
  <si>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</si>
  <si>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</si>
  <si>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</si>
  <si>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</si>
  <si>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</si>
  <si>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</si>
  <si>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</si>
  <si>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</si>
  <si>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</si>
  <si>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</si>
  <si>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</si>
  <si>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</si>
  <si>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</si>
  <si>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</si>
  <si>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</si>
  <si>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</si>
  <si>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</si>
  <si>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</si>
  <si>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</si>
  <si>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</si>
  <si>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</si>
  <si>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</si>
  <si>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</si>
  <si>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</si>
  <si>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</si>
  <si>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</si>
  <si>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</si>
  <si>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</si>
  <si>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</si>
  <si>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</si>
  <si>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</si>
  <si>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</si>
  <si>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</si>
  <si>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</si>
  <si>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</si>
  <si>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</si>
  <si>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</si>
  <si>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</si>
  <si>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</si>
  <si>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</si>
  <si>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</si>
  <si>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</si>
  <si>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</si>
  <si>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</si>
  <si>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</si>
  <si>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</si>
  <si>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</si>
  <si>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</si>
  <si>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</si>
  <si>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</si>
  <si>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</si>
  <si>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</si>
  <si>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</si>
  <si>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</si>
  <si>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</si>
  <si>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</si>
  <si>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</si>
  <si>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</si>
  <si>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</si>
  <si>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</si>
  <si>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</si>
  <si>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</si>
  <si>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</si>
  <si>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</si>
  <si>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</si>
  <si>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</si>
  <si>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</si>
  <si>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</si>
  <si>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</si>
  <si>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</si>
  <si>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</si>
  <si>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</si>
  <si>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</si>
  <si>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</si>
  <si>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</si>
  <si>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</si>
  <si>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</si>
  <si>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</si>
  <si>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</si>
  <si>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</si>
  <si>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</si>
  <si>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</si>
  <si>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</si>
  <si>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</si>
  <si>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</si>
  <si>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</si>
  <si>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</si>
  <si>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</si>
  <si>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</si>
  <si>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</si>
  <si>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</si>
  <si>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</si>
  <si>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</si>
  <si>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</si>
  <si>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</si>
  <si>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</si>
  <si>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</si>
  <si>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</si>
  <si>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</si>
  <si>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</si>
  <si>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</si>
  <si>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</si>
  <si>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</si>
  <si>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</si>
  <si>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</si>
  <si>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</si>
  <si>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</si>
  <si>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</si>
  <si>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</si>
  <si>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</si>
  <si>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</si>
  <si>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</si>
  <si>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</si>
  <si>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</si>
  <si>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</si>
  <si>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</si>
  <si>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</si>
  <si>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</si>
  <si>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</si>
  <si>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</si>
  <si>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</si>
  <si>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</si>
  <si>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</si>
  <si>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</si>
  <si>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</si>
  <si>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</si>
  <si>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</si>
  <si>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</si>
  <si>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</si>
  <si>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</si>
  <si>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</si>
  <si>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</si>
  <si>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</si>
  <si>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</si>
  <si>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</si>
  <si>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</si>
  <si>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</si>
  <si>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</si>
  <si>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</si>
  <si>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</si>
  <si>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</si>
  <si>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</si>
  <si>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</si>
  <si>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</si>
  <si>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</si>
  <si>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</si>
  <si>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</si>
  <si>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</si>
  <si>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</si>
  <si>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</si>
  <si>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</si>
  <si>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</si>
  <si>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</si>
  <si>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</si>
  <si>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</si>
  <si>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</si>
  <si>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</si>
  <si>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</si>
  <si>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</si>
  <si>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</si>
  <si>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</si>
  <si>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</si>
  <si>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</si>
  <si>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</si>
  <si>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</si>
  <si>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</si>
  <si>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</si>
  <si>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</si>
  <si>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</si>
  <si>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</si>
  <si>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</si>
  <si>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</si>
  <si>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</si>
  <si>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</si>
  <si>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</si>
  <si>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</si>
  <si>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</si>
  <si>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</si>
  <si>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</si>
  <si>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</si>
  <si>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</si>
  <si>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</si>
  <si>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</si>
  <si>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</si>
  <si>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</si>
  <si>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</si>
  <si>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</si>
  <si>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</si>
  <si>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</si>
  <si>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</si>
  <si>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</si>
  <si>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</si>
  <si>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</si>
  <si>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</si>
  <si>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</si>
  <si>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</si>
  <si>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</si>
  <si>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</si>
  <si>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</si>
  <si>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</si>
  <si>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</si>
  <si>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</si>
  <si>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</si>
  <si>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</si>
  <si>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</si>
  <si>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</si>
  <si>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</si>
  <si>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</si>
  <si>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</si>
  <si>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</si>
  <si>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</si>
  <si>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</si>
  <si>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</si>
  <si>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</si>
  <si>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</si>
  <si>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</si>
  <si>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</si>
  <si>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</si>
  <si>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</si>
  <si>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</si>
  <si>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</si>
  <si>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</si>
  <si>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</si>
  <si>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</si>
  <si>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</si>
  <si>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</si>
  <si>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</si>
  <si>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</si>
  <si>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</si>
  <si>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</si>
  <si>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</si>
  <si>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</si>
  <si>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</si>
  <si>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</si>
  <si>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</si>
  <si>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</si>
  <si>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</si>
  <si>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</si>
  <si>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</si>
  <si>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</si>
  <si>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</si>
  <si>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</si>
  <si>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</si>
  <si>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</si>
  <si>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</si>
  <si>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</si>
  <si>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</si>
  <si>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</si>
  <si>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</si>
  <si>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</si>
  <si>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</si>
  <si>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</si>
  <si>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</si>
  <si>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</si>
  <si>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</si>
  <si>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</si>
  <si>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</si>
  <si>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</si>
  <si>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</si>
  <si>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</si>
  <si>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</si>
  <si>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</si>
  <si>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</si>
  <si>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</si>
  <si>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</si>
  <si>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</si>
  <si>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</si>
  <si>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</si>
  <si>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</si>
  <si>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</si>
  <si>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</si>
  <si>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</si>
  <si>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</si>
  <si>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</si>
  <si>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</si>
  <si>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</si>
  <si>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</si>
  <si>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</si>
  <si>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</si>
  <si>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</si>
  <si>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</si>
  <si>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</si>
  <si>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</si>
  <si>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</si>
  <si>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</si>
  <si>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</si>
  <si>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</si>
  <si>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</si>
  <si>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</si>
  <si>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</si>
  <si>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</si>
  <si>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</si>
  <si>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</si>
  <si>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</si>
  <si>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</si>
  <si>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</si>
  <si>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</si>
  <si>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</si>
  <si>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</si>
  <si>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</si>
  <si>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</si>
  <si>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</si>
  <si>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</si>
  <si>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</si>
  <si>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</si>
  <si>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</si>
  <si>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</si>
  <si>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</si>
  <si>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</si>
  <si>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</si>
  <si>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</si>
  <si>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</si>
  <si>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</si>
  <si>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</si>
  <si>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</si>
  <si>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</si>
  <si>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</si>
  <si>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</si>
  <si>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</si>
  <si>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</si>
  <si>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</si>
  <si>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</si>
  <si>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</si>
  <si>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</si>
  <si>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</si>
  <si>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</si>
  <si>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</si>
  <si>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</si>
  <si>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</si>
  <si>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</si>
  <si>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</si>
  <si>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</si>
  <si>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</si>
  <si>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</si>
  <si>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</si>
  <si>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</si>
  <si>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</si>
  <si>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</si>
  <si>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</si>
  <si>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</si>
  <si>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</si>
  <si>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</si>
  <si>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</si>
  <si>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</si>
  <si>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</si>
  <si>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</si>
  <si>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</si>
  <si>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</si>
  <si>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</si>
  <si>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</si>
  <si>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</si>
  <si>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</si>
  <si>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</si>
  <si>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</si>
  <si>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</si>
  <si>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</si>
  <si>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</si>
  <si>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</si>
  <si>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</si>
  <si>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</si>
  <si>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</si>
  <si>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</si>
  <si>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</si>
  <si>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</si>
  <si>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</si>
  <si>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</si>
  <si>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</si>
  <si>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</si>
  <si>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</si>
  <si>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</si>
  <si>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</si>
  <si>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</si>
  <si>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</si>
  <si>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</si>
  <si>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</si>
  <si>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</si>
  <si>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</si>
  <si>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</si>
  <si>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</si>
  <si>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</si>
  <si>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</si>
  <si>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</si>
  <si>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</si>
  <si>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</si>
  <si>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</si>
  <si>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</si>
  <si>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</si>
  <si>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</si>
  <si>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</si>
  <si>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</si>
  <si>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</si>
  <si>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</si>
  <si>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</si>
  <si>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</si>
  <si>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</si>
  <si>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</si>
  <si>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</si>
  <si>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</si>
  <si>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</si>
  <si>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</si>
  <si>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</si>
  <si>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</si>
  <si>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</si>
  <si>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</si>
  <si>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</si>
  <si>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</si>
  <si>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</si>
  <si>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</si>
  <si>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</si>
  <si>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</si>
  <si>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</si>
  <si>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</si>
  <si>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</si>
  <si>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</si>
  <si>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</si>
  <si>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</si>
  <si>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</si>
  <si>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</si>
  <si>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</si>
  <si>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</si>
  <si>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</si>
  <si>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</si>
  <si>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</si>
  <si>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</si>
  <si>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</si>
  <si>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</si>
  <si>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</si>
  <si>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</si>
  <si>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</si>
  <si>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</si>
  <si>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</si>
  <si>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</si>
  <si>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</si>
  <si>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</si>
  <si>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</si>
  <si>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</si>
  <si>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</si>
  <si>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</si>
  <si>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</si>
  <si>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</si>
  <si>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</si>
  <si>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</si>
  <si>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</si>
  <si>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</si>
  <si>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</si>
  <si>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</si>
  <si>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</si>
  <si>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</si>
  <si>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</si>
  <si>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</si>
  <si>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</si>
  <si>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</si>
  <si>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</si>
  <si>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</si>
  <si>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</si>
  <si>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</si>
  <si>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</si>
  <si>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</si>
  <si>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</si>
  <si>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</si>
  <si>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</si>
  <si>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</si>
  <si>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</si>
  <si>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</si>
  <si>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</si>
  <si>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</si>
  <si>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</si>
  <si>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</si>
  <si>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</si>
  <si>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</si>
  <si>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</si>
  <si>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</si>
  <si>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</si>
  <si>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</si>
  <si>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</si>
  <si>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</si>
  <si>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</si>
  <si>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</si>
  <si>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</si>
  <si>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</si>
  <si>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</si>
  <si>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</si>
  <si>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</si>
  <si>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</si>
  <si>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</si>
  <si>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</si>
  <si>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</si>
  <si>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</si>
  <si>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</si>
  <si>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</si>
  <si>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</si>
  <si>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</si>
  <si>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</si>
  <si>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</si>
  <si>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</si>
  <si>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</si>
  <si>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</si>
  <si>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</si>
  <si>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</si>
  <si>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</si>
  <si>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</si>
  <si>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</si>
  <si>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</si>
  <si>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</si>
  <si>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</si>
  <si>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</si>
  <si>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</si>
  <si>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</si>
  <si>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</si>
  <si>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</si>
  <si>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</si>
  <si>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</si>
  <si>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</si>
  <si>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</si>
  <si>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</si>
  <si>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</si>
  <si>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</si>
  <si>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</si>
  <si>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</si>
  <si>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</si>
  <si>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</si>
  <si>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</si>
  <si>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</si>
  <si>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</si>
  <si>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</si>
  <si>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</si>
  <si>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</si>
  <si>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</si>
  <si>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</si>
  <si>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</si>
  <si>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</si>
  <si>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</si>
  <si>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</si>
  <si>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</si>
  <si>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</si>
  <si>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</si>
  <si>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</si>
  <si>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</si>
  <si>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</si>
  <si>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</si>
  <si>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</si>
  <si>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</si>
  <si>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</si>
  <si>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</si>
  <si>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</si>
  <si>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</si>
  <si>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</si>
  <si>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</si>
  <si>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</si>
  <si>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</si>
  <si>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</si>
  <si>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</si>
  <si>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</si>
  <si>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</si>
  <si>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</si>
  <si>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</si>
  <si>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</si>
  <si>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</si>
  <si>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</si>
  <si>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</si>
  <si>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</si>
  <si>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</si>
  <si>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</si>
  <si>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</si>
  <si>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</si>
  <si>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</si>
  <si>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</si>
  <si>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</si>
  <si>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</si>
  <si>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</si>
  <si>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</si>
  <si>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</si>
  <si>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</si>
  <si>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</si>
  <si>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</si>
  <si>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</si>
  <si>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</si>
  <si>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</si>
  <si>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</si>
  <si>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</si>
  <si>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</si>
  <si>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</si>
  <si>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</si>
  <si>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</si>
  <si>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</si>
  <si>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</si>
  <si>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</si>
  <si>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</si>
  <si>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</si>
  <si>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</si>
  <si>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</si>
  <si>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</si>
  <si>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</si>
  <si>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</si>
  <si>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</si>
  <si>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</si>
  <si>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</si>
  <si>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</si>
  <si>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</si>
  <si>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</si>
  <si>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</si>
  <si>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</si>
  <si>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</si>
  <si>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</si>
  <si>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</si>
  <si>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</si>
  <si>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</si>
  <si>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</si>
  <si>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</si>
  <si>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</si>
  <si>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</si>
  <si>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</si>
  <si>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</si>
  <si>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</si>
  <si>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</si>
  <si>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</si>
  <si>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</si>
  <si>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</si>
  <si>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</si>
  <si>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</si>
  <si>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</si>
  <si>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</si>
  <si>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</si>
  <si>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</si>
  <si>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</si>
  <si>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</si>
  <si>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</si>
  <si>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</si>
  <si>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</si>
  <si>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</si>
  <si>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</si>
  <si>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</si>
  <si>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</si>
  <si>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</si>
  <si>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</si>
  <si>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</si>
  <si>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</si>
  <si>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</si>
  <si>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</si>
  <si>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</si>
  <si>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</si>
  <si>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</si>
  <si>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</si>
  <si>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</si>
  <si>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</si>
  <si>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</si>
  <si>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</si>
  <si>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</si>
  <si>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</si>
  <si>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</si>
  <si>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</si>
  <si>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</si>
  <si>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</si>
  <si>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</si>
  <si>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</si>
  <si>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</si>
  <si>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</si>
  <si>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</si>
  <si>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</si>
  <si>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</si>
  <si>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</si>
  <si>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</si>
  <si>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</si>
  <si>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</si>
  <si>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</si>
  <si>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</si>
  <si>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</si>
  <si>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</si>
  <si>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</si>
  <si>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</si>
  <si>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</si>
  <si>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</si>
  <si>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</si>
  <si>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</si>
  <si>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</si>
  <si>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</si>
  <si>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</si>
  <si>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</si>
  <si>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</si>
  <si>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</si>
  <si>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</si>
  <si>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</si>
  <si>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</si>
  <si>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</si>
  <si>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</si>
  <si>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</si>
  <si>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</si>
  <si>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</si>
  <si>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</si>
  <si>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</si>
  <si>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</si>
  <si>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</si>
  <si>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</si>
  <si>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</si>
  <si>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</si>
  <si>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</si>
  <si>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</si>
  <si>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</si>
  <si>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</si>
  <si>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</si>
  <si>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</si>
  <si>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</si>
  <si>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</si>
  <si>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</si>
  <si>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</si>
  <si>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</si>
  <si>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</si>
  <si>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</si>
  <si>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</si>
  <si>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</si>
  <si>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</si>
  <si>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</si>
  <si>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</si>
  <si>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</si>
  <si>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</si>
  <si>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</si>
  <si>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</si>
  <si>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</si>
  <si>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</si>
  <si>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</si>
  <si>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</si>
  <si>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</si>
  <si>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</si>
  <si>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</si>
  <si>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</si>
  <si>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</si>
  <si>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</si>
  <si>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</si>
  <si>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</si>
  <si>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</si>
  <si>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</si>
  <si>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</si>
  <si>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</si>
  <si>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</si>
  <si>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</si>
  <si>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</si>
  <si>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</si>
  <si>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</si>
  <si>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</si>
  <si>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</si>
  <si>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</si>
  <si>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</si>
  <si>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</si>
  <si>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</si>
  <si>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</si>
  <si>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</si>
  <si>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</si>
  <si>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</si>
  <si>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</si>
  <si>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</si>
  <si>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</si>
  <si>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</si>
  <si>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</si>
  <si>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</si>
  <si>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</si>
  <si>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</si>
  <si>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</si>
  <si>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</si>
  <si>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</si>
  <si>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</si>
  <si>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</si>
  <si>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</si>
  <si>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</si>
  <si>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</si>
  <si>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</si>
  <si>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</si>
  <si>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</si>
  <si>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</si>
  <si>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</si>
  <si>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</si>
  <si>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</si>
  <si>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</si>
  <si>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</si>
  <si>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</si>
  <si>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</si>
  <si>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</si>
  <si>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</si>
  <si>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</si>
  <si>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</si>
  <si>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</si>
  <si>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</si>
  <si>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</si>
  <si>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</si>
  <si>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</si>
  <si>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</si>
  <si>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</si>
  <si>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</si>
  <si>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</si>
  <si>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</si>
  <si>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</si>
  <si>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</si>
  <si>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</si>
  <si>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</si>
  <si>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</si>
  <si>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</si>
  <si>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</si>
  <si>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</si>
  <si>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</si>
  <si>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</si>
  <si>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</si>
  <si>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</si>
  <si>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</si>
  <si>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</si>
  <si>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</si>
  <si>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</si>
  <si>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</si>
  <si>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</si>
  <si>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</si>
  <si>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</si>
  <si>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</si>
  <si>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</si>
  <si>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</si>
  <si>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</si>
  <si>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</si>
  <si>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</si>
  <si>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</si>
  <si>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</si>
  <si>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</si>
  <si>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</si>
  <si>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</si>
  <si>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</si>
  <si>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</si>
  <si>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</si>
  <si>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</si>
  <si>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</si>
  <si>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</si>
  <si>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</si>
  <si>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</si>
  <si>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</si>
  <si>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</si>
  <si>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</si>
  <si>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</si>
  <si>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</si>
  <si>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</si>
  <si>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</si>
  <si>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</si>
  <si>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</si>
  <si>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</si>
  <si>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</si>
  <si>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</si>
  <si>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</si>
  <si>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</si>
  <si>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</si>
  <si>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</si>
  <si>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</si>
  <si>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</si>
  <si>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</si>
  <si>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</si>
  <si>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</si>
  <si>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</si>
  <si>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</si>
  <si>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</si>
  <si>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</si>
  <si>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</si>
  <si>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</si>
  <si>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</si>
  <si>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</si>
  <si>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</si>
  <si>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</si>
  <si>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</si>
  <si>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</si>
  <si>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</si>
  <si>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</si>
  <si>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</si>
  <si>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</si>
  <si>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</si>
  <si>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</si>
  <si>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</si>
  <si>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</si>
  <si>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</si>
  <si>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</si>
  <si>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</si>
  <si>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</si>
  <si>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</si>
  <si>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</si>
  <si>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</si>
  <si>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</si>
  <si>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</si>
  <si>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</si>
  <si>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</si>
  <si>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</si>
  <si>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</si>
  <si>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</si>
  <si>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</si>
  <si>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</si>
  <si>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</si>
  <si>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</si>
  <si>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</si>
  <si>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</si>
  <si>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</si>
  <si>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</si>
  <si>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</si>
  <si>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</si>
  <si>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</si>
  <si>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</si>
  <si>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</si>
  <si>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</si>
  <si>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</si>
  <si>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</si>
  <si>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</si>
  <si>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</si>
  <si>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</si>
  <si>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</si>
  <si>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</si>
  <si>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</si>
  <si>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</si>
  <si>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</si>
  <si>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</si>
  <si>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</si>
  <si>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</si>
  <si>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</si>
  <si>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</si>
  <si>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</si>
  <si>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</si>
  <si>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</si>
  <si>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</si>
  <si>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</si>
  <si>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</si>
  <si>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</si>
  <si>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</si>
  <si>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</si>
  <si>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</si>
  <si>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</si>
  <si>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</si>
  <si>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</si>
  <si>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</si>
  <si>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</si>
  <si>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</si>
  <si>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</si>
  <si>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</si>
  <si>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</si>
  <si>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</si>
  <si>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</si>
  <si>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</si>
  <si>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</si>
  <si>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</si>
  <si>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</si>
  <si>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</si>
  <si>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</si>
  <si>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</si>
  <si>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</si>
  <si>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</si>
  <si>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</si>
  <si>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</si>
  <si>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</si>
  <si>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</si>
  <si>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</si>
  <si>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</si>
  <si>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</si>
  <si>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</si>
  <si>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</si>
  <si>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</si>
  <si>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</si>
  <si>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</si>
  <si>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</si>
  <si>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</si>
  <si>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</si>
  <si>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</si>
  <si>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</si>
  <si>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</si>
  <si>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</si>
  <si>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</si>
  <si>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</si>
  <si>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</si>
  <si>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</si>
  <si>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</si>
  <si>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</si>
  <si>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</si>
  <si>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</si>
  <si>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</si>
  <si>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</si>
  <si>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</si>
  <si>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</si>
  <si>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</si>
  <si>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</si>
  <si>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</si>
  <si>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</si>
  <si>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</si>
  <si>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</si>
  <si>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</si>
  <si>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</si>
  <si>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</si>
  <si>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</si>
  <si>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</si>
  <si>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</si>
  <si>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</si>
  <si>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</si>
  <si>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</si>
  <si>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</si>
  <si>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</si>
  <si>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</si>
  <si>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</si>
  <si>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</si>
  <si>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</si>
  <si>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</si>
  <si>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</si>
  <si>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</si>
  <si>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</si>
  <si>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</si>
  <si>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</si>
  <si>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</si>
  <si>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</si>
  <si>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</si>
  <si>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</si>
  <si>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</si>
  <si>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</si>
  <si>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</si>
  <si>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</si>
  <si>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</si>
  <si>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</si>
  <si>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</si>
  <si>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</si>
  <si>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</si>
  <si>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</si>
  <si>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</si>
  <si>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</si>
  <si>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</si>
  <si>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</si>
  <si>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</si>
  <si>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</si>
  <si>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</si>
  <si>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</si>
  <si>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</si>
  <si>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</si>
  <si>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</si>
  <si>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</si>
  <si>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</si>
  <si>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</si>
  <si>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</si>
  <si>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</si>
  <si>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</si>
  <si>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</si>
  <si>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</si>
  <si>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</si>
  <si>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</si>
  <si>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</si>
  <si>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</si>
  <si>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</si>
  <si>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</si>
  <si>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</si>
  <si>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</si>
  <si>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</si>
  <si>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</si>
  <si>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</si>
  <si>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</si>
  <si>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</si>
  <si>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</si>
  <si>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</si>
  <si>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</si>
  <si>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</si>
  <si>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</si>
  <si>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</si>
  <si>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</si>
  <si>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</si>
  <si>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</si>
  <si>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</si>
  <si>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</si>
  <si>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</si>
  <si>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</si>
  <si>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</si>
  <si>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</si>
  <si>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</si>
  <si>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</si>
  <si>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</si>
  <si>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</si>
  <si>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</si>
  <si>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</si>
  <si>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</si>
  <si>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</si>
  <si>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</si>
  <si>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</si>
  <si>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</si>
  <si>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</si>
  <si>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</si>
  <si>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</si>
  <si>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</si>
  <si>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</si>
  <si>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</si>
  <si>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</si>
  <si>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</si>
  <si>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</si>
  <si>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</si>
  <si>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</si>
  <si>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</si>
  <si>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</si>
  <si>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</si>
  <si>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</si>
  <si>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</si>
  <si>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</si>
  <si>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</si>
  <si>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</si>
  <si>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</si>
  <si>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</si>
  <si>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</si>
  <si>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</si>
  <si>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</si>
  <si>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</si>
  <si>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</si>
  <si>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</si>
  <si>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</si>
  <si>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</si>
  <si>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</si>
  <si>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</si>
  <si>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</si>
  <si>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</si>
  <si>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</si>
  <si>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</si>
  <si>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</si>
  <si>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</si>
  <si>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</si>
  <si>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</si>
  <si>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</si>
  <si>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</si>
  <si>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</si>
  <si>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</si>
  <si>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</si>
  <si>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</si>
  <si>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</si>
  <si>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</si>
  <si>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</si>
  <si>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</si>
  <si>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</si>
  <si>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</si>
  <si>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</si>
  <si>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</si>
  <si>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</si>
  <si>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</si>
  <si>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</si>
  <si>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</si>
  <si>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</si>
  <si>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</si>
  <si>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</si>
  <si>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</si>
  <si>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</si>
  <si>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</si>
  <si>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</si>
  <si>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</si>
  <si>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</si>
  <si>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</si>
  <si>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</si>
  <si>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</si>
  <si>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</si>
  <si>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</si>
  <si>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</si>
  <si>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</si>
  <si>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</si>
  <si>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</si>
  <si>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</si>
  <si>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</si>
  <si>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</si>
  <si>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</si>
  <si>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</si>
  <si>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</si>
  <si>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</si>
  <si>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</si>
  <si>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</si>
  <si>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</si>
  <si>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</si>
  <si>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</si>
  <si>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</si>
  <si>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</si>
  <si>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</si>
  <si>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</si>
  <si>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</si>
  <si>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</si>
  <si>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</si>
  <si>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</si>
  <si>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</si>
  <si>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</si>
  <si>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</si>
  <si>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</si>
  <si>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</si>
  <si>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</si>
  <si>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</si>
  <si>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</si>
  <si>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</si>
  <si>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</si>
  <si>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</si>
  <si>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</si>
  <si>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</si>
  <si>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</si>
  <si>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</si>
  <si>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</si>
  <si>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</si>
  <si>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</si>
  <si>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</si>
  <si>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</si>
  <si>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</si>
  <si>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</si>
  <si>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</si>
  <si>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</si>
  <si>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</si>
  <si>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</si>
  <si>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</si>
  <si>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</si>
  <si>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</si>
  <si>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</si>
  <si>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</si>
  <si>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</si>
  <si>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</si>
  <si>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</si>
  <si>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</si>
  <si>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</si>
  <si>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</si>
  <si>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</si>
  <si>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</si>
  <si>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</si>
  <si>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</si>
  <si>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</si>
  <si>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</si>
  <si>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</si>
  <si>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</si>
  <si>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</si>
  <si>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</si>
  <si>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</si>
  <si>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</si>
  <si>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</si>
  <si>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</si>
  <si>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</si>
  <si>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</si>
  <si>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</si>
  <si>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</si>
  <si>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</si>
  <si>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</si>
  <si>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</si>
  <si>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</si>
  <si>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</si>
  <si>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</si>
  <si>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</si>
  <si>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</si>
  <si>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</si>
  <si>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</si>
  <si>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</si>
  <si>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</si>
  <si>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</si>
  <si>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</si>
  <si>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</si>
  <si>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</si>
  <si>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</si>
  <si>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</si>
  <si>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</si>
  <si>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</si>
  <si>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</si>
  <si>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</si>
  <si>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</si>
  <si>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</si>
  <si>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</si>
  <si>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</si>
  <si>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</si>
  <si>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</si>
  <si>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</si>
  <si>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</si>
  <si>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</si>
  <si>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</si>
  <si>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</si>
  <si>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</si>
  <si>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</si>
  <si>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</si>
  <si>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</si>
  <si>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</si>
  <si>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</si>
  <si>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</si>
  <si>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</si>
  <si>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</si>
  <si>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</si>
  <si>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</si>
  <si>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</si>
  <si>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</si>
  <si>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</si>
  <si>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</si>
  <si>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</si>
  <si>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</si>
  <si>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</si>
  <si>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</si>
  <si>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</si>
  <si>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</si>
  <si>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</si>
  <si>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</si>
  <si>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</si>
  <si>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</si>
  <si>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</si>
  <si>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</si>
  <si>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</si>
  <si>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</si>
  <si>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</si>
  <si>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</si>
  <si>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</si>
  <si>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</si>
  <si>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</si>
  <si>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</si>
  <si>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</si>
  <si>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</si>
  <si>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</si>
  <si>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</si>
  <si>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</si>
  <si>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</si>
  <si>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</si>
  <si>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</si>
  <si>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</si>
  <si>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</si>
  <si>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</si>
  <si>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</si>
  <si>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</si>
  <si>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</si>
  <si>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</si>
  <si>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</si>
  <si>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</si>
  <si>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</si>
  <si>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</si>
  <si>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</si>
  <si>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</si>
  <si>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</si>
  <si>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</si>
  <si>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</si>
  <si>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</si>
  <si>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</si>
  <si>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</si>
  <si>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</si>
  <si>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</si>
  <si>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</si>
  <si>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</si>
  <si>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</si>
  <si>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</si>
  <si>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</si>
  <si>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</si>
  <si>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</si>
  <si>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</si>
  <si>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</si>
  <si>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</si>
  <si>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</si>
  <si>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</si>
  <si>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</si>
  <si>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</si>
  <si>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</si>
  <si>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</si>
  <si>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</si>
  <si>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</si>
  <si>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</si>
  <si>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</si>
  <si>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</si>
  <si>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</si>
  <si>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</si>
  <si>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</si>
  <si>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</si>
  <si>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</si>
  <si>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</si>
  <si>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</si>
  <si>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</si>
  <si>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</si>
  <si>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</si>
  <si>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</si>
  <si>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</si>
  <si>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</si>
  <si>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</si>
  <si>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</si>
  <si>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</si>
  <si>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</si>
  <si>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</si>
  <si>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</si>
  <si>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</si>
  <si>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</si>
  <si>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</si>
  <si>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</si>
  <si>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</si>
  <si>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</si>
  <si>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</si>
  <si>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</si>
  <si>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</si>
  <si>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</si>
  <si>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</si>
  <si>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</si>
  <si>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</si>
  <si>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</si>
  <si>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</si>
  <si>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</si>
  <si>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</si>
  <si>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</si>
  <si>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</si>
  <si>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</si>
  <si>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</si>
  <si>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</si>
  <si>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</si>
  <si>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</si>
  <si>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</si>
  <si>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</si>
  <si>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</si>
  <si>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</si>
  <si>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</si>
  <si>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</si>
  <si>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</si>
  <si>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</si>
  <si>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</si>
  <si>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</si>
  <si>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</si>
  <si>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</si>
  <si>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</si>
  <si>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</si>
  <si>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</si>
  <si>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</si>
  <si>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</si>
  <si>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</si>
  <si>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</si>
  <si>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</si>
  <si>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</si>
  <si>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</si>
  <si>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</si>
  <si>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</si>
  <si>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</si>
  <si>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</si>
  <si>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</si>
  <si>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</si>
  <si>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</si>
  <si>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</si>
  <si>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</si>
  <si>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</si>
  <si>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</si>
  <si>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</si>
  <si>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</si>
  <si>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</si>
  <si>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</si>
  <si>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</si>
  <si>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</si>
  <si>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</si>
  <si>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</si>
  <si>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</si>
  <si>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</si>
  <si>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</si>
  <si>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</si>
  <si>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</si>
  <si>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</si>
  <si>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</si>
  <si>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</si>
  <si>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</si>
  <si>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</si>
  <si>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</si>
  <si>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</si>
  <si>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</si>
  <si>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</si>
  <si>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</si>
  <si>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</si>
  <si>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</si>
  <si>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</si>
  <si>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</si>
  <si>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</si>
  <si>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</si>
  <si>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</si>
  <si>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</si>
  <si>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</si>
  <si>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</si>
  <si>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</si>
  <si>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</si>
  <si>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</si>
  <si>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</si>
  <si>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</si>
  <si>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</si>
  <si>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</si>
  <si>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</si>
  <si>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</si>
  <si>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</si>
  <si>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</si>
  <si>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</si>
  <si>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</si>
  <si>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</si>
  <si>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</si>
  <si>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</si>
  <si>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</si>
  <si>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</si>
  <si>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</si>
  <si>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</si>
  <si>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</si>
  <si>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</si>
  <si>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</si>
  <si>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</si>
  <si>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</si>
  <si>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</si>
  <si>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</si>
  <si>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</si>
  <si>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</si>
  <si>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</si>
  <si>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</si>
  <si>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</si>
  <si>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</si>
  <si>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</si>
  <si>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</si>
  <si>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</si>
  <si>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</si>
  <si>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</si>
  <si>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</si>
  <si>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</si>
  <si>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</si>
  <si>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</si>
  <si>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</si>
  <si>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</si>
  <si>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</si>
  <si>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</si>
  <si>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</si>
  <si>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</si>
  <si>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</si>
  <si>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</si>
  <si>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</si>
  <si>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</si>
  <si>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</si>
  <si>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</si>
  <si>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</si>
  <si>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</si>
  <si>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</si>
  <si>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</si>
  <si>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</si>
  <si>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</si>
  <si>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</si>
  <si>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</si>
  <si>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</si>
  <si>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</si>
  <si>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</si>
  <si>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</si>
  <si>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</si>
  <si>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</si>
  <si>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</si>
  <si>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</si>
  <si>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</si>
  <si>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</si>
  <si>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</si>
  <si>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</si>
  <si>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</si>
  <si>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</si>
  <si>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</si>
  <si>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</si>
  <si>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</si>
  <si>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</si>
  <si>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</si>
  <si>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</si>
  <si>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</si>
  <si>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</si>
  <si>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</si>
  <si>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</si>
  <si>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</si>
  <si>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</si>
  <si>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</si>
  <si>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</si>
  <si>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</si>
  <si>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</si>
  <si>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</si>
  <si>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</si>
  <si>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</si>
  <si>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</si>
  <si>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</si>
  <si>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</si>
  <si>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</si>
  <si>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</si>
  <si>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</si>
  <si>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</si>
  <si>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</si>
  <si>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</si>
  <si>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</si>
  <si>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</si>
  <si>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</si>
  <si>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</si>
  <si>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</si>
  <si>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</si>
  <si>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</si>
  <si>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</si>
  <si>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</si>
  <si>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</si>
  <si>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</si>
  <si>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</si>
  <si>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</si>
  <si>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</si>
  <si>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</si>
  <si>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</si>
  <si>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</si>
  <si>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</si>
  <si>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</si>
  <si>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</si>
  <si>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</si>
  <si>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</si>
  <si>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</si>
  <si>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</si>
  <si>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</si>
  <si>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</si>
  <si>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</si>
  <si>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</si>
  <si>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</si>
  <si>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</si>
  <si>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</si>
  <si>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</si>
  <si>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</si>
  <si>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</si>
  <si>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</si>
  <si>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</si>
  <si>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</si>
  <si>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</si>
  <si>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</si>
  <si>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</si>
  <si>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</si>
  <si>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</si>
  <si>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</si>
  <si>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</si>
  <si>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</si>
  <si>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</si>
  <si>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</si>
  <si>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</si>
  <si>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</si>
  <si>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</si>
  <si>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</si>
  <si>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</si>
  <si>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</si>
  <si>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</si>
  <si>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</si>
  <si>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</si>
  <si>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</si>
  <si>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</si>
  <si>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</si>
  <si>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</si>
  <si>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</si>
  <si>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</si>
  <si>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</si>
  <si>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</si>
  <si>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</si>
  <si>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</si>
  <si>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</si>
  <si>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</si>
  <si>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</si>
  <si>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</si>
  <si>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</si>
  <si>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</si>
  <si>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</si>
  <si>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</si>
  <si>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</si>
  <si>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</si>
  <si>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</si>
  <si>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</si>
  <si>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</si>
  <si>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</si>
  <si>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</si>
  <si>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</si>
  <si>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</si>
  <si>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</si>
  <si>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</si>
  <si>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</si>
  <si>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</si>
  <si>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</si>
  <si>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</si>
  <si>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</si>
  <si>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</si>
  <si>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</si>
  <si>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</si>
  <si>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</si>
  <si>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</si>
  <si>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</si>
  <si>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</si>
  <si>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</si>
  <si>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</si>
  <si>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</si>
  <si>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</si>
  <si>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</si>
  <si>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</si>
  <si>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</si>
  <si>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</si>
  <si>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</si>
  <si>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</si>
  <si>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</si>
  <si>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</si>
  <si>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</si>
  <si>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</si>
  <si>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</si>
  <si>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</si>
  <si>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</si>
  <si>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</si>
  <si>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</si>
  <si>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</si>
  <si>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</si>
  <si>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</si>
  <si>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</si>
  <si>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</si>
  <si>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</si>
  <si>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</si>
  <si>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</si>
  <si>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</si>
  <si>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</si>
  <si>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</si>
  <si>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</si>
  <si>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</si>
  <si>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</si>
  <si>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</si>
  <si>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</si>
  <si>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</si>
  <si>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</si>
  <si>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</si>
  <si>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</si>
  <si>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</si>
  <si>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</si>
  <si>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</si>
  <si>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</si>
  <si>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</si>
  <si>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</si>
  <si>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</si>
  <si>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</si>
  <si>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</si>
  <si>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</si>
  <si>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</si>
  <si>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</si>
  <si>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</si>
  <si>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</si>
  <si>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</si>
  <si>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</si>
  <si>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</si>
  <si>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</si>
  <si>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</si>
  <si>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</si>
  <si>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</si>
  <si>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</si>
  <si>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</si>
  <si>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</si>
  <si>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</si>
  <si>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</si>
  <si>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</si>
  <si>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</si>
  <si>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</si>
  <si>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</si>
  <si>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</si>
  <si>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</si>
  <si>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</si>
  <si>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</si>
  <si>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</si>
  <si>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</si>
  <si>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</si>
  <si>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</si>
  <si>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</si>
  <si>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</si>
  <si>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</si>
  <si>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</si>
  <si>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</si>
  <si>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</si>
  <si>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</si>
  <si>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</si>
  <si>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</si>
  <si>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</si>
  <si>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</si>
  <si>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</si>
  <si>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</si>
  <si>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</si>
  <si>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</si>
  <si>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</si>
  <si>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</si>
  <si>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</si>
  <si>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</si>
  <si>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</si>
  <si>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</si>
  <si>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</si>
  <si>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</si>
  <si>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</si>
  <si>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</si>
  <si>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</si>
  <si>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</si>
  <si>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</si>
  <si>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</si>
  <si>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</si>
  <si>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</si>
  <si>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</si>
  <si>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</si>
  <si>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</si>
  <si>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</si>
  <si>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</si>
  <si>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</si>
  <si>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</si>
  <si>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</si>
  <si>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</si>
  <si>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</si>
  <si>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</si>
  <si>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</si>
  <si>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</si>
  <si>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</si>
  <si>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</si>
  <si>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</si>
  <si>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</si>
  <si>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</si>
  <si>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</si>
  <si>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</si>
  <si>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</si>
  <si>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</si>
  <si>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</si>
  <si>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</si>
  <si>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</si>
  <si>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</si>
  <si>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</si>
  <si>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</si>
  <si>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</si>
  <si>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</si>
  <si>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</si>
  <si>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</si>
  <si>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</si>
  <si>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</si>
  <si>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</si>
  <si>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</si>
  <si>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</si>
  <si>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</si>
  <si>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</si>
  <si>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</si>
  <si>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</si>
  <si>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</si>
  <si>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</si>
  <si>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</si>
  <si>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</si>
  <si>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</si>
  <si>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</si>
  <si>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</si>
  <si>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</si>
  <si>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</si>
  <si>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</si>
  <si>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</si>
  <si>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</si>
  <si>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</si>
  <si>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</si>
  <si>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</si>
  <si>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</si>
  <si>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</si>
  <si>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</si>
  <si>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</si>
  <si>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</si>
  <si>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</si>
  <si>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</si>
  <si>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</si>
  <si>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</si>
  <si>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</si>
  <si>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</si>
  <si>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</si>
  <si>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</si>
  <si>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</si>
  <si>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</si>
  <si>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</si>
  <si>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</si>
  <si>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</si>
  <si>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</si>
  <si>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</si>
  <si>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</si>
  <si>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</si>
  <si>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</si>
  <si>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</si>
  <si>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</si>
  <si>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</si>
  <si>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</si>
  <si>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</si>
  <si>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</si>
  <si>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</si>
  <si>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</si>
  <si>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</si>
  <si>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</si>
  <si>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</si>
  <si>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</si>
  <si>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</si>
  <si>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</si>
  <si>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</si>
  <si>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</si>
  <si>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</si>
  <si>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</si>
  <si>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</si>
  <si>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</si>
  <si>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</si>
  <si>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</si>
  <si>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</si>
  <si>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</si>
  <si>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</si>
  <si>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</si>
  <si>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</si>
  <si>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</si>
  <si>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</si>
  <si>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</si>
  <si>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</si>
  <si>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</si>
  <si>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</si>
  <si>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</si>
  <si>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</si>
  <si>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</si>
  <si>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</si>
  <si>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</si>
  <si>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</si>
  <si>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</si>
  <si>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</si>
  <si>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</si>
  <si>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</si>
  <si>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</si>
  <si>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</si>
  <si>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</si>
  <si>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</si>
  <si>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</si>
  <si>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</si>
  <si>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</si>
  <si>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</si>
  <si>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</si>
  <si>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</si>
  <si>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</si>
  <si>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</si>
  <si>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</si>
  <si>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</si>
  <si>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</si>
  <si>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</si>
  <si>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</si>
  <si>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</si>
  <si>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</si>
  <si>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</si>
  <si>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</si>
  <si>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</si>
  <si>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</si>
  <si>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</si>
  <si>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</si>
  <si>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</si>
  <si>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</si>
  <si>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</si>
  <si>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</si>
  <si>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</si>
  <si>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</si>
  <si>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</si>
  <si>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</si>
  <si>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</si>
  <si>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</si>
  <si>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</si>
  <si>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</si>
  <si>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</si>
  <si>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</si>
  <si>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</si>
  <si>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</si>
  <si>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</si>
  <si>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</si>
  <si>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</si>
  <si>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</si>
  <si>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</si>
  <si>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</si>
  <si>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</si>
  <si>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</si>
  <si>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</si>
  <si>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</si>
  <si>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</si>
  <si>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</si>
  <si>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</si>
  <si>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</si>
  <si>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</si>
  <si>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</si>
  <si>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</si>
  <si>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</si>
  <si>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</si>
  <si>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</si>
  <si>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</si>
  <si>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</si>
  <si>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</si>
  <si>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</si>
  <si>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</si>
  <si>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</si>
  <si>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</si>
  <si>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</si>
  <si>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</si>
  <si>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</si>
  <si>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</si>
  <si>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</si>
  <si>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</si>
  <si>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</si>
  <si>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</si>
  <si>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</si>
  <si>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</si>
  <si>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</si>
  <si>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</si>
  <si>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</si>
  <si>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</si>
  <si>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</si>
  <si>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</si>
  <si>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</si>
  <si>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</si>
  <si>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</si>
  <si>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</si>
  <si>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</si>
  <si>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</si>
  <si>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</si>
  <si>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</si>
  <si>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</si>
  <si>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</si>
  <si>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</si>
  <si>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</si>
  <si>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</si>
  <si>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</si>
  <si>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</si>
  <si>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</si>
  <si>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</si>
  <si>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</si>
  <si>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</si>
  <si>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</si>
  <si>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</si>
  <si>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</si>
  <si>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</si>
  <si>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</si>
  <si>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</si>
  <si>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</si>
  <si>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</si>
  <si>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</si>
  <si>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</si>
  <si>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</si>
  <si>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</si>
  <si>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</si>
  <si>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</si>
  <si>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</si>
  <si>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</si>
  <si>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</si>
  <si>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</si>
  <si>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</si>
  <si>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</si>
  <si>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</si>
  <si>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</si>
  <si>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</si>
  <si>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</si>
  <si>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</si>
  <si>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</si>
  <si>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</si>
  <si>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</si>
  <si>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</si>
  <si>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</si>
  <si>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</si>
  <si>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</si>
  <si>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</si>
  <si>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</si>
  <si>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</si>
  <si>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</si>
  <si>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</si>
  <si>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</si>
  <si>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</si>
  <si>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</si>
  <si>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</si>
  <si>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</si>
  <si>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</si>
  <si>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</si>
  <si>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</si>
  <si>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</si>
  <si>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</si>
  <si>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</si>
  <si>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</si>
  <si>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</si>
  <si>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</si>
  <si>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</si>
  <si>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</si>
  <si>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</si>
  <si>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</si>
  <si>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</si>
  <si>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</si>
  <si>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</si>
  <si>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</si>
  <si>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</si>
  <si>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</si>
  <si>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</si>
  <si>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</si>
  <si>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</si>
  <si>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</si>
  <si>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</si>
  <si>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</si>
  <si>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</si>
  <si>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</si>
  <si>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</si>
  <si>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</si>
  <si>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</si>
  <si>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</si>
  <si>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</si>
  <si>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</si>
  <si>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</si>
  <si>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</si>
  <si>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</si>
  <si>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</si>
  <si>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</si>
  <si>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</si>
  <si>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</si>
  <si>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</si>
  <si>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</si>
  <si>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</si>
  <si>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</si>
  <si>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</si>
  <si>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</si>
  <si>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</si>
  <si>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</si>
  <si>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</si>
  <si>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</si>
  <si>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</si>
  <si>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</si>
  <si>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</si>
  <si>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</si>
  <si>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</si>
  <si>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</si>
  <si>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</si>
  <si>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</si>
  <si>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</si>
  <si>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</si>
  <si>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</si>
  <si>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</si>
  <si>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</si>
  <si>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</si>
  <si>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</si>
  <si>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</si>
  <si>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</si>
  <si>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</si>
  <si>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</si>
  <si>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</si>
  <si>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</si>
  <si>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</si>
  <si>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</si>
  <si>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</si>
  <si>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</si>
  <si>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</si>
  <si>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</si>
  <si>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</si>
  <si>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</si>
  <si>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</si>
  <si>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</si>
  <si>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</si>
  <si>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</si>
  <si>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</si>
  <si>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</si>
  <si>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</si>
  <si>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</si>
  <si>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</si>
  <si>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</si>
  <si>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</si>
  <si>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</si>
  <si>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</si>
  <si>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</si>
  <si>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</si>
  <si>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</si>
  <si>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</si>
  <si>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</si>
  <si>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</si>
  <si>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</si>
  <si>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</si>
  <si>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</si>
  <si>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</si>
  <si>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</si>
  <si>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</si>
  <si>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</si>
  <si>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</si>
  <si>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</si>
  <si>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</si>
  <si>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</si>
  <si>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</si>
  <si>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</si>
  <si>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</si>
  <si>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</si>
  <si>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</si>
  <si>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</si>
  <si>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</si>
  <si>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</si>
  <si>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</si>
  <si>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</si>
  <si>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</si>
  <si>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</si>
  <si>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</si>
  <si>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</si>
  <si>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</si>
  <si>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</si>
  <si>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</si>
  <si>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</si>
  <si>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</si>
  <si>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</si>
  <si>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</si>
  <si>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</si>
  <si>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</si>
  <si>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</si>
  <si>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</si>
  <si>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</si>
  <si>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</si>
  <si>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</si>
  <si>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</si>
  <si>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</si>
  <si>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</si>
  <si>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</si>
  <si>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</si>
  <si>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</si>
  <si>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</si>
  <si>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</si>
  <si>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</si>
  <si>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</si>
  <si>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</si>
  <si>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</si>
  <si>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</si>
  <si>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</si>
  <si>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</si>
  <si>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</si>
  <si>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</si>
  <si>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</si>
  <si>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</si>
  <si>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</si>
  <si>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</si>
  <si>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</si>
  <si>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</si>
  <si>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</si>
  <si>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</si>
  <si>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</si>
  <si>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</si>
  <si>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</si>
  <si>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</si>
  <si>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</si>
  <si>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</si>
  <si>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</si>
  <si>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</si>
  <si>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</si>
  <si>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</si>
  <si>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</si>
  <si>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</si>
  <si>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</si>
  <si>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</si>
  <si>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</si>
  <si>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</si>
  <si>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</si>
  <si>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</si>
  <si>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</si>
  <si>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</si>
  <si>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</si>
  <si>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</si>
  <si>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</si>
  <si>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</si>
  <si>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</si>
  <si>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</si>
  <si>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</si>
  <si>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</si>
  <si>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</si>
  <si>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</si>
  <si>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</si>
  <si>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</si>
  <si>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</si>
  <si>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</si>
  <si>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</si>
  <si>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</si>
  <si>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</si>
  <si>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</si>
  <si>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</si>
  <si>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</si>
  <si>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</si>
  <si>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</si>
  <si>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</si>
  <si>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</si>
  <si>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</si>
  <si>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</si>
  <si>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</si>
  <si>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</si>
  <si>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</si>
  <si>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</si>
  <si>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</si>
  <si>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</si>
  <si>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</si>
  <si>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</si>
  <si>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</si>
  <si>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</si>
  <si>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</si>
  <si>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</si>
  <si>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</si>
  <si>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</si>
  <si>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</si>
  <si>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</si>
  <si>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</si>
  <si>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</si>
  <si>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</si>
  <si>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</si>
  <si>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</si>
  <si>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</si>
  <si>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</si>
  <si>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</si>
  <si>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</si>
  <si>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</si>
  <si>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</si>
  <si>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</si>
  <si>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</si>
  <si>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</si>
  <si>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</si>
  <si>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</si>
  <si>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</si>
  <si>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</si>
  <si>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</si>
  <si>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</si>
  <si>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</si>
  <si>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</si>
  <si>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</si>
  <si>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</si>
  <si>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</si>
  <si>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</si>
  <si>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</si>
  <si>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</si>
  <si>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</si>
  <si>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</si>
  <si>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</si>
  <si>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</si>
  <si>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</si>
  <si>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</si>
  <si>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</si>
  <si>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</si>
  <si>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</si>
  <si>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</si>
  <si>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</si>
  <si>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</si>
  <si>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</si>
  <si>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</si>
  <si>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</si>
  <si>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</si>
  <si>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</si>
  <si>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</si>
  <si>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</si>
  <si>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</si>
  <si>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</si>
  <si>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</si>
  <si>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</si>
  <si>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</si>
  <si>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</si>
  <si>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</si>
  <si>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</si>
  <si>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</si>
  <si>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</si>
  <si>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</si>
  <si>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</si>
  <si>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</si>
  <si>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</si>
  <si>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</si>
  <si>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</si>
  <si>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</si>
  <si>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</si>
  <si>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</si>
  <si>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</si>
  <si>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</si>
  <si>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</si>
  <si>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</si>
  <si>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</si>
  <si>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</si>
  <si>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</si>
  <si>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</si>
  <si>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</si>
  <si>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</si>
  <si>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</si>
  <si>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</si>
  <si>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</si>
  <si>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</si>
  <si>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</si>
  <si>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</si>
  <si>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</si>
  <si>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</si>
  <si>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</si>
  <si>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</si>
  <si>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</si>
  <si>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</si>
  <si>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</si>
  <si>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</si>
  <si>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</si>
  <si>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</si>
  <si>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</si>
  <si>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</si>
  <si>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</si>
  <si>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</si>
  <si>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</si>
  <si>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</si>
  <si>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</si>
  <si>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</si>
  <si>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</si>
  <si>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</si>
  <si>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</si>
  <si>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</si>
  <si>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</si>
  <si>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</si>
  <si>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</si>
  <si>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</si>
  <si>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</si>
  <si>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</si>
  <si>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</si>
  <si>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</si>
  <si>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</si>
  <si>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</si>
  <si>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</si>
  <si>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</si>
  <si>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</si>
  <si>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</si>
  <si>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</si>
  <si>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</si>
  <si>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</si>
  <si>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</si>
  <si>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</si>
  <si>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</si>
  <si>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</si>
  <si>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</si>
  <si>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</si>
  <si>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</si>
  <si>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</si>
  <si>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</si>
  <si>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</si>
  <si>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</si>
  <si>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</si>
  <si>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</si>
  <si>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</si>
  <si>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</si>
  <si>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</si>
  <si>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</si>
  <si>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</si>
  <si>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</si>
  <si>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</si>
  <si>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</si>
  <si>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</si>
  <si>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</si>
  <si>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</si>
  <si>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</si>
  <si>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</si>
  <si>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</si>
  <si>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</si>
  <si>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</si>
  <si>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</si>
  <si>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</si>
  <si>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</si>
  <si>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</si>
  <si>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</si>
  <si>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</si>
  <si>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</si>
  <si>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</si>
  <si>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</si>
  <si>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</si>
  <si>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</si>
  <si>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</si>
  <si>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</si>
  <si>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</si>
  <si>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</si>
  <si>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</si>
  <si>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</si>
  <si>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</si>
  <si>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</si>
  <si>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</si>
  <si>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</si>
  <si>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</si>
  <si>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</si>
  <si>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</si>
  <si>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</si>
  <si>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</si>
  <si>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</si>
  <si>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</si>
  <si>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</si>
  <si>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</si>
  <si>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</si>
  <si>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</si>
  <si>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</si>
  <si>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</si>
  <si>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</si>
  <si>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</si>
  <si>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</si>
  <si>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</si>
  <si>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</si>
  <si>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</si>
  <si>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</si>
  <si>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</si>
  <si>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</si>
  <si>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</si>
  <si>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</si>
  <si>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</si>
  <si>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</si>
  <si>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</si>
  <si>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</si>
  <si>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</si>
  <si>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</si>
  <si>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</si>
  <si>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</si>
  <si>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</si>
  <si>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</si>
  <si>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</si>
  <si>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</si>
  <si>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</si>
  <si>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</si>
  <si>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</si>
  <si>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</si>
  <si>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</si>
  <si>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</si>
  <si>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</si>
  <si>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</si>
  <si>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</si>
  <si>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</si>
  <si>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</si>
  <si>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</si>
  <si>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</si>
  <si>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</si>
  <si>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</si>
  <si>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</si>
  <si>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</si>
  <si>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</si>
  <si>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</si>
  <si>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</si>
  <si>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</si>
  <si>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</si>
  <si>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</si>
  <si>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</si>
  <si>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</si>
  <si>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</si>
  <si>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</si>
  <si>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</si>
  <si>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</si>
  <si>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</si>
  <si>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</si>
  <si>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</si>
  <si>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</si>
  <si>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</si>
  <si>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</si>
  <si>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</si>
  <si>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</si>
  <si>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</si>
  <si>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</si>
  <si>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</si>
  <si>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</si>
  <si>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</si>
  <si>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</si>
  <si>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</si>
  <si>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</si>
  <si>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</si>
  <si>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</si>
  <si>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</si>
  <si>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</si>
  <si>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</si>
  <si>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</si>
  <si>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</si>
  <si>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</si>
  <si>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</si>
  <si>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</si>
  <si>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</si>
  <si>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</si>
  <si>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</si>
  <si>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</si>
  <si>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</si>
  <si>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</si>
  <si>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</si>
  <si>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</si>
  <si>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</si>
  <si>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</si>
  <si>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</si>
  <si>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</si>
  <si>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</si>
  <si>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</si>
  <si>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</si>
  <si>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</si>
  <si>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</si>
  <si>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</si>
  <si>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</si>
  <si>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</si>
  <si>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</si>
  <si>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</si>
  <si>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</si>
  <si>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</si>
  <si>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</si>
  <si>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</si>
  <si>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</si>
  <si>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</si>
  <si>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</si>
  <si>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</si>
  <si>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</si>
  <si>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</si>
  <si>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</si>
  <si>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</si>
  <si>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</si>
  <si>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</si>
  <si>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</si>
  <si>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</si>
  <si>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</si>
  <si>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</si>
  <si>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</si>
  <si>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</si>
  <si>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</si>
  <si>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</si>
  <si>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</si>
  <si>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</si>
  <si>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</si>
  <si>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</si>
  <si>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</si>
  <si>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</si>
  <si>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</si>
  <si>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</si>
  <si>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</si>
  <si>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</si>
  <si>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</si>
  <si>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</si>
  <si>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</si>
  <si>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</si>
  <si>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</si>
  <si>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</si>
  <si>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</si>
  <si>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</si>
  <si>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</si>
  <si>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</si>
  <si>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</si>
  <si>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</si>
  <si>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</si>
  <si>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</si>
  <si>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</si>
  <si>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</si>
  <si>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</si>
  <si>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</si>
  <si>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</si>
  <si>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</si>
  <si>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</si>
  <si>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</si>
  <si>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</si>
  <si>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</si>
  <si>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</si>
  <si>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</si>
  <si>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</si>
  <si>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</si>
  <si>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</si>
  <si>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</si>
  <si>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</si>
  <si>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</si>
  <si>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</si>
  <si>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</si>
  <si>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</si>
  <si>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</si>
  <si>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</si>
  <si>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</si>
  <si>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</si>
  <si>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</si>
  <si>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</si>
  <si>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</si>
  <si>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</si>
  <si>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</si>
  <si>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</si>
  <si>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</si>
  <si>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</si>
  <si>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</si>
  <si>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</si>
  <si>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</si>
  <si>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</si>
  <si>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</si>
  <si>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</si>
  <si>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</si>
  <si>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</si>
  <si>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</si>
  <si>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</si>
  <si>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</si>
  <si>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</si>
  <si>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</si>
  <si>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</si>
  <si>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</si>
  <si>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</si>
  <si>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</si>
  <si>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</si>
  <si>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</si>
  <si>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</si>
  <si>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</si>
  <si>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</si>
  <si>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</si>
  <si>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</si>
  <si>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</si>
  <si>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</si>
  <si>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</si>
  <si>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</si>
  <si>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</si>
  <si>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</si>
  <si>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</si>
  <si>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</si>
  <si>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</si>
  <si>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</si>
  <si>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</si>
  <si>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</si>
  <si>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</si>
  <si>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</si>
  <si>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</si>
  <si>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</si>
  <si>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</si>
  <si>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</si>
  <si>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</si>
  <si>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</si>
  <si>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</si>
  <si>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</si>
  <si>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</si>
  <si>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</si>
  <si>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</si>
  <si>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</si>
  <si>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</si>
  <si>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</si>
  <si>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</si>
  <si>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</si>
  <si>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</si>
  <si>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</si>
  <si>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</si>
  <si>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</si>
  <si>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</si>
  <si>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</si>
  <si>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</si>
  <si>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</si>
  <si>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</si>
  <si>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</si>
  <si>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</si>
  <si>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</si>
  <si>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</si>
  <si>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</si>
  <si>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</si>
  <si>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</si>
  <si>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</si>
  <si>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</si>
  <si>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</si>
  <si>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</si>
  <si>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</si>
  <si>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</si>
  <si>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</si>
  <si>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</si>
  <si>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</si>
  <si>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</si>
  <si>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</si>
  <si>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</si>
  <si>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</si>
  <si>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</si>
  <si>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</si>
  <si>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</si>
  <si>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</si>
  <si>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</si>
  <si>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</si>
  <si>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</si>
  <si>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</si>
  <si>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</si>
  <si>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</si>
  <si>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</si>
  <si>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</si>
  <si>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</si>
  <si>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</si>
  <si>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</si>
  <si>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</si>
  <si>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</si>
  <si>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</si>
  <si>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</si>
  <si>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</si>
  <si>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</si>
  <si>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</si>
  <si>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</si>
  <si>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</si>
  <si>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</si>
  <si>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</si>
  <si>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</si>
  <si>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</si>
  <si>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</si>
  <si>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</si>
  <si>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</si>
  <si>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</si>
  <si>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</si>
  <si>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</si>
  <si>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</si>
  <si>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</si>
  <si>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</si>
  <si>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</si>
  <si>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</si>
  <si>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</si>
  <si>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</si>
  <si>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</si>
  <si>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</si>
  <si>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</si>
  <si>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</si>
  <si>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</si>
  <si>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</si>
  <si>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</si>
  <si>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</si>
  <si>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</si>
  <si>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</si>
  <si>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</si>
  <si>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</si>
  <si>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</si>
  <si>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</si>
  <si>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</si>
  <si>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</si>
  <si>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</si>
  <si>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</si>
  <si>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</si>
  <si>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</si>
  <si>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</si>
  <si>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</si>
  <si>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</si>
  <si>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</si>
  <si>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</si>
  <si>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</si>
  <si>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</si>
  <si>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</si>
  <si>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</si>
  <si>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</si>
  <si>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</si>
  <si>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</si>
  <si>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</si>
  <si>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</si>
  <si>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</si>
  <si>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</si>
  <si>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</si>
  <si>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</si>
  <si>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</si>
  <si>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</si>
  <si>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</si>
  <si>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</si>
  <si>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</si>
  <si>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</si>
  <si>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</si>
  <si>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</si>
  <si>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</si>
  <si>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</si>
  <si>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</si>
  <si>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</si>
  <si>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</si>
  <si>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</si>
  <si>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</si>
  <si>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</si>
  <si>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</si>
  <si>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</si>
  <si>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</si>
  <si>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</si>
  <si>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</si>
  <si>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</si>
  <si>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</si>
  <si>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</si>
  <si>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</si>
  <si>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</si>
  <si>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</si>
  <si>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</si>
  <si>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</si>
  <si>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</si>
  <si>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</si>
  <si>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</si>
  <si>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</si>
  <si>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</si>
  <si>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</si>
  <si>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</si>
  <si>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</si>
  <si>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</si>
  <si>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</si>
  <si>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</si>
  <si>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</si>
  <si>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</si>
  <si>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</si>
  <si>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</si>
  <si>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</si>
  <si>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</si>
  <si>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</si>
  <si>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</si>
  <si>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</si>
  <si>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</si>
  <si>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</si>
  <si>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</si>
  <si>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</si>
  <si>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</si>
  <si>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</si>
  <si>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</si>
  <si>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</si>
  <si>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</si>
  <si>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</si>
  <si>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</si>
  <si>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</si>
  <si>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</si>
  <si>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</si>
  <si>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</si>
  <si>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</si>
  <si>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</si>
  <si>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</si>
  <si>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</si>
  <si>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</si>
  <si>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</si>
  <si>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</si>
  <si>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</si>
  <si>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</si>
  <si>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</si>
  <si>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</si>
  <si>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</si>
  <si>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</si>
  <si>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</si>
  <si>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</si>
  <si>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</si>
  <si>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</si>
  <si>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</si>
  <si>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</si>
  <si>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</si>
  <si>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</si>
  <si>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</si>
  <si>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</si>
  <si>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</si>
  <si>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</si>
  <si>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</si>
  <si>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</si>
  <si>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</si>
  <si>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</si>
  <si>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</si>
  <si>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</si>
  <si>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</si>
  <si>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</si>
  <si>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</si>
  <si>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</si>
  <si>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</si>
  <si>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</si>
  <si>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</si>
  <si>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</si>
  <si>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</si>
  <si>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</si>
  <si>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</si>
  <si>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</si>
  <si>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</si>
  <si>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</si>
  <si>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</si>
  <si>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</si>
  <si>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</si>
  <si>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</si>
  <si>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</si>
  <si>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</si>
  <si>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</si>
  <si>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</si>
  <si>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</si>
  <si>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</si>
  <si>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</si>
  <si>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</si>
  <si>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</si>
  <si>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</si>
  <si>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</si>
  <si>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</si>
  <si>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</si>
  <si>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</si>
  <si>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</si>
  <si>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</si>
  <si>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</si>
  <si>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</si>
  <si>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</si>
  <si>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</si>
  <si>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</si>
  <si>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</si>
  <si>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</si>
  <si>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</si>
  <si>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</si>
  <si>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</si>
  <si>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</si>
  <si>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</si>
  <si>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</si>
  <si>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</si>
  <si>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</si>
  <si>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</si>
  <si>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</si>
  <si>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</si>
  <si>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</si>
  <si>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</si>
  <si>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</si>
  <si>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</si>
  <si>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</si>
  <si>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</si>
  <si>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</si>
  <si>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</si>
  <si>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</si>
  <si>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</si>
  <si>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</si>
  <si>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</si>
  <si>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</si>
  <si>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</si>
  <si>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</si>
  <si>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</si>
  <si>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</si>
  <si>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</si>
  <si>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</si>
  <si>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</si>
  <si>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</si>
  <si>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</si>
  <si>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</si>
  <si>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</si>
  <si>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</si>
  <si>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</si>
  <si>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</si>
  <si>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</si>
  <si>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</si>
  <si>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</si>
  <si>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</si>
  <si>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</si>
  <si>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</si>
  <si>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</si>
  <si>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</si>
  <si>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</si>
  <si>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</si>
  <si>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</si>
  <si>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</si>
  <si>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</si>
  <si>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</si>
  <si>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</si>
  <si>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</si>
  <si>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</si>
  <si>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</si>
  <si>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</si>
  <si>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</si>
  <si>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</si>
  <si>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</si>
  <si>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</si>
  <si>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</si>
  <si>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</si>
  <si>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</si>
  <si>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</si>
  <si>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</si>
  <si>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</si>
  <si>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</si>
  <si>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</si>
  <si>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</si>
  <si>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</si>
  <si>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</si>
  <si>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</si>
  <si>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</si>
  <si>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</si>
  <si>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</si>
  <si>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</si>
  <si>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</si>
  <si>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</si>
  <si>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</si>
  <si>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</si>
  <si>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</si>
  <si>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</si>
  <si>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</si>
  <si>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</si>
  <si>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</si>
  <si>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</si>
  <si>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</si>
  <si>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</si>
  <si>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</si>
  <si>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</si>
  <si>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</si>
  <si>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</si>
  <si>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</si>
  <si>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</si>
  <si>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</si>
  <si>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</si>
  <si>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</si>
  <si>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</si>
  <si>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</si>
  <si>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</si>
  <si>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</si>
  <si>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</si>
  <si>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</si>
  <si>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</si>
  <si>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</si>
  <si>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</si>
  <si>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</si>
  <si>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</si>
  <si>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</si>
  <si>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</si>
  <si>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</si>
  <si>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</si>
  <si>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</si>
  <si>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</si>
  <si>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</si>
  <si>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</si>
  <si>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</si>
  <si>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</si>
  <si>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</si>
  <si>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</si>
  <si>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</si>
  <si>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</si>
  <si>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</si>
  <si>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</si>
  <si>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</si>
  <si>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</si>
  <si>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</si>
  <si>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</si>
  <si>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</si>
  <si>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</si>
  <si>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</si>
  <si>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</si>
  <si>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</si>
  <si>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</si>
  <si>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</si>
  <si>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</si>
  <si>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</si>
  <si>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</si>
  <si>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</si>
  <si>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</si>
  <si>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</si>
  <si>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</si>
  <si>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</si>
  <si>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</si>
  <si>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</si>
  <si>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</si>
  <si>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</si>
  <si>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</si>
  <si>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</si>
  <si>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</si>
  <si>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</si>
  <si>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</si>
  <si>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</si>
  <si>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</si>
  <si>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</si>
  <si>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</si>
  <si>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</si>
  <si>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</si>
  <si>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</si>
  <si>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</si>
  <si>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</si>
  <si>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</si>
  <si>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</si>
  <si>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</si>
  <si>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</si>
  <si>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</si>
  <si>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</si>
  <si>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</si>
  <si>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</si>
  <si>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</si>
  <si>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</si>
  <si>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</si>
  <si>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</si>
  <si>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</si>
  <si>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</si>
  <si>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</si>
  <si>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</si>
  <si>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</si>
  <si>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</si>
  <si>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</si>
  <si>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</si>
  <si>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</si>
  <si>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</si>
  <si>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</si>
  <si>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</si>
  <si>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</si>
  <si>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</si>
  <si>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</si>
  <si>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</si>
  <si>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</si>
  <si>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</si>
  <si>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</si>
  <si>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</si>
  <si>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</si>
  <si>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</si>
  <si>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</si>
  <si>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</si>
  <si>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</si>
  <si>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</si>
  <si>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</si>
  <si>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</si>
  <si>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</si>
  <si>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</si>
  <si>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</si>
  <si>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</si>
  <si>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</si>
  <si>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</si>
  <si>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</si>
  <si>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</si>
  <si>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</si>
  <si>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</si>
  <si>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</si>
  <si>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</si>
  <si>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</si>
  <si>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</si>
  <si>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</si>
  <si>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</si>
  <si>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</si>
  <si>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</si>
  <si>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</si>
  <si>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</si>
  <si>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</si>
  <si>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</si>
  <si>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</si>
  <si>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</si>
  <si>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</si>
  <si>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</si>
  <si>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</si>
  <si>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</si>
  <si>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</si>
  <si>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</si>
  <si>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</si>
  <si>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</si>
  <si>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</si>
  <si>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</si>
  <si>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</si>
  <si>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</si>
  <si>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</si>
  <si>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</si>
  <si>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</si>
  <si>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</si>
  <si>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</si>
  <si>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</si>
  <si>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</si>
  <si>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</si>
  <si>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</si>
  <si>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</si>
  <si>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</si>
  <si>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</si>
  <si>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</si>
  <si>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</si>
  <si>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</si>
  <si>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</si>
  <si>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</si>
  <si>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</si>
  <si>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</si>
  <si>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</si>
  <si>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</si>
  <si>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</si>
  <si>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</si>
  <si>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</si>
  <si>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</si>
  <si>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</si>
  <si>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</si>
  <si>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</si>
  <si>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</si>
  <si>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</si>
  <si>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</si>
  <si>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</si>
  <si>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</si>
  <si>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</si>
  <si>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</si>
  <si>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</si>
  <si>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</si>
  <si>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</si>
  <si>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</si>
  <si>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</si>
  <si>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</si>
  <si>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</si>
  <si>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</si>
  <si>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</si>
  <si>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</si>
  <si>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</si>
  <si>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</si>
  <si>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</si>
  <si>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</si>
  <si>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</si>
  <si>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</si>
  <si>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</si>
  <si>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</si>
  <si>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</si>
  <si>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</si>
  <si>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</si>
  <si>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</si>
  <si>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</si>
  <si>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</si>
  <si>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</si>
  <si>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</si>
  <si>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</si>
  <si>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</si>
  <si>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</si>
  <si>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</si>
  <si>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</si>
  <si>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</si>
  <si>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</si>
  <si>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</si>
  <si>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</si>
  <si>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</si>
  <si>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</si>
  <si>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</si>
  <si>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</si>
  <si>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</si>
  <si>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</si>
  <si>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</si>
  <si>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</si>
  <si>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</si>
  <si>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</si>
  <si>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</si>
  <si>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</si>
  <si>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</si>
  <si>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</si>
  <si>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</si>
  <si>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</si>
  <si>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</si>
  <si>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</si>
  <si>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</si>
  <si>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</si>
  <si>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</si>
  <si>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</si>
  <si>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</si>
  <si>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</si>
  <si>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</si>
  <si>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</si>
  <si>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</si>
  <si>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</si>
  <si>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</si>
  <si>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</si>
  <si>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</si>
  <si>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</si>
  <si>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</si>
  <si>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</si>
  <si>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</si>
  <si>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</si>
  <si>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</si>
  <si>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</si>
  <si>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</si>
  <si>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</si>
  <si>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</si>
  <si>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</si>
  <si>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</si>
  <si>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</si>
  <si>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</si>
  <si>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</si>
  <si>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</si>
  <si>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</si>
  <si>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</si>
  <si>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</si>
  <si>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</si>
  <si>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</si>
  <si>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</si>
  <si>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</si>
  <si>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</si>
  <si>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</si>
  <si>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</si>
  <si>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</si>
  <si>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</si>
  <si>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</si>
  <si>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</si>
  <si>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</si>
  <si>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</si>
  <si>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</si>
  <si>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</si>
  <si>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</si>
  <si>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</si>
  <si>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</si>
  <si>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</si>
  <si>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</si>
  <si>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</si>
  <si>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</si>
  <si>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</si>
  <si>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</si>
  <si>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</si>
  <si>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</si>
  <si>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</si>
  <si>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</si>
  <si>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</si>
  <si>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</si>
  <si>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</si>
  <si>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</si>
  <si>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</si>
  <si>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</si>
  <si>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</si>
  <si>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</si>
  <si>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</si>
  <si>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</si>
  <si>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</si>
  <si>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</si>
  <si>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</si>
  <si>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</si>
  <si>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</si>
  <si>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</si>
  <si>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</si>
  <si>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</si>
  <si>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</si>
  <si>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</si>
  <si>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</si>
  <si>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</si>
  <si>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</si>
  <si>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</si>
  <si>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</si>
  <si>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</si>
  <si>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</si>
  <si>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</si>
  <si>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</si>
  <si>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</si>
  <si>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</si>
  <si>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</si>
  <si>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</si>
  <si>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</si>
  <si>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</si>
  <si>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</si>
  <si>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</si>
  <si>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</si>
  <si>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</si>
  <si>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</si>
  <si>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</si>
  <si>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</si>
  <si>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</si>
  <si>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</si>
  <si>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</si>
  <si>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</si>
  <si>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</si>
  <si>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</si>
  <si>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</si>
  <si>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</si>
  <si>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</si>
  <si>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</si>
  <si>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</si>
  <si>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</si>
  <si>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</si>
  <si>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</si>
  <si>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</si>
  <si>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</si>
  <si>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</si>
  <si>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</si>
  <si>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</si>
  <si>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</si>
  <si>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</si>
  <si>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</si>
  <si>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</si>
  <si>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</si>
  <si>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</si>
  <si>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</si>
  <si>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</si>
  <si>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</si>
  <si>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</si>
  <si>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</si>
  <si>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</si>
  <si>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</si>
  <si>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</si>
  <si>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</si>
  <si>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</si>
  <si>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</si>
  <si>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</si>
  <si>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</si>
  <si>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</si>
  <si>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</si>
  <si>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</si>
  <si>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</si>
  <si>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</si>
  <si>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</si>
  <si>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</si>
  <si>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</si>
  <si>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</si>
  <si>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</si>
  <si>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</si>
  <si>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</si>
  <si>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</si>
  <si>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</si>
  <si>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</si>
  <si>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</si>
  <si>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</si>
  <si>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</si>
  <si>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</si>
  <si>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</si>
  <si>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</si>
  <si>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</si>
  <si>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</si>
  <si>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</si>
  <si>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</si>
  <si>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</si>
  <si>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</si>
  <si>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</si>
  <si>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</si>
  <si>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</si>
  <si>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</si>
  <si>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</si>
  <si>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</si>
  <si>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</si>
  <si>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</si>
  <si>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</si>
  <si>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</si>
  <si>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</si>
  <si>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</si>
  <si>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</si>
  <si>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</si>
  <si>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</si>
  <si>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</si>
  <si>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</si>
  <si>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</si>
  <si>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</si>
  <si>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</si>
  <si>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</si>
  <si>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</si>
  <si>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</si>
  <si>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</si>
  <si>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</si>
  <si>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</si>
  <si>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</si>
  <si>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</si>
  <si>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</si>
  <si>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</si>
  <si>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</si>
  <si>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</si>
  <si>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</si>
  <si>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</si>
  <si>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</si>
  <si>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</si>
  <si>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</si>
  <si>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</si>
  <si>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</si>
  <si>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</si>
  <si>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</si>
  <si>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</si>
  <si>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</si>
  <si>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</si>
  <si>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</si>
  <si>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</si>
  <si>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</si>
  <si>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</si>
  <si>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</si>
  <si>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</si>
  <si>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</si>
  <si>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</si>
  <si>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</si>
  <si>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</si>
  <si>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</si>
  <si>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</si>
  <si>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</si>
  <si>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</si>
  <si>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</si>
  <si>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</si>
  <si>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</si>
  <si>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</si>
  <si>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</si>
  <si>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</si>
  <si>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</si>
  <si>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</si>
  <si>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</si>
  <si>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</si>
  <si>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</si>
  <si>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</si>
  <si>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</si>
  <si>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</si>
  <si>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</si>
  <si>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</si>
  <si>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</si>
  <si>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</si>
  <si>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</si>
  <si>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</si>
  <si>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</si>
  <si>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</si>
  <si>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</si>
  <si>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</si>
  <si>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</si>
  <si>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</si>
  <si>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</si>
  <si>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</si>
  <si>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</si>
  <si>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</si>
  <si>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</si>
  <si>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</si>
  <si>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</si>
  <si>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</si>
  <si>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</si>
  <si>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</si>
  <si>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</si>
  <si>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</si>
  <si>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</si>
  <si>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</si>
  <si>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</si>
  <si>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</si>
  <si>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</si>
  <si>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</si>
  <si>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</si>
  <si>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</si>
  <si>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</si>
  <si>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</si>
  <si>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</si>
  <si>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</si>
  <si>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</si>
  <si>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</si>
  <si>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</si>
  <si>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</si>
  <si>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</si>
  <si>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</si>
  <si>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</si>
  <si>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</si>
  <si>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</si>
  <si>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</si>
  <si>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</si>
  <si>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</si>
  <si>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</si>
  <si>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</si>
  <si>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</si>
  <si>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</si>
  <si>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</si>
  <si>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</si>
  <si>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</si>
  <si>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</si>
  <si>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</si>
  <si>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</si>
  <si>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</si>
  <si>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</si>
  <si>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</si>
  <si>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</si>
  <si>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</si>
  <si>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</si>
  <si>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</si>
  <si>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</si>
  <si>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</si>
  <si>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</si>
  <si>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</si>
  <si>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</si>
  <si>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</si>
  <si>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</si>
  <si>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</si>
  <si>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</si>
  <si>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</si>
  <si>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</si>
  <si>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</si>
  <si>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</si>
  <si>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</si>
  <si>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</si>
  <si>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</si>
  <si>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</si>
  <si>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</si>
  <si>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</si>
  <si>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</si>
  <si>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</si>
  <si>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</si>
  <si>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</si>
  <si>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</si>
  <si>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</si>
  <si>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</si>
  <si>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</si>
  <si>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</si>
  <si>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</si>
  <si>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</si>
  <si>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</si>
  <si>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</si>
  <si>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</si>
  <si>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</si>
  <si>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</si>
  <si>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</si>
  <si>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</si>
  <si>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</si>
  <si>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</si>
  <si>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</si>
  <si>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</si>
  <si>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</si>
  <si>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</si>
  <si>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</si>
  <si>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</si>
  <si>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</si>
  <si>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</si>
  <si>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</si>
  <si>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</si>
  <si>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</si>
  <si>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</si>
  <si>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</si>
  <si>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</si>
  <si>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</si>
  <si>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</si>
  <si>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</si>
  <si>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</si>
  <si>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</si>
  <si>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</si>
  <si>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</si>
  <si>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</si>
  <si>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</si>
  <si>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</si>
  <si>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</si>
  <si>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</si>
  <si>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</si>
  <si>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</si>
  <si>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</si>
  <si>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</si>
  <si>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</si>
  <si>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</si>
  <si>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</si>
  <si>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</si>
  <si>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</si>
  <si>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</si>
  <si>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</si>
  <si>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</si>
  <si>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</si>
  <si>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</si>
  <si>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</si>
  <si>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</si>
  <si>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</si>
  <si>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</si>
  <si>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</si>
  <si>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</si>
  <si>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</si>
  <si>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</si>
  <si>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</si>
  <si>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</si>
  <si>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</si>
  <si>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</si>
  <si>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</si>
  <si>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</si>
  <si>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</si>
  <si>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</si>
  <si>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</si>
  <si>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</si>
  <si>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</si>
  <si>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</si>
  <si>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</si>
  <si>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</si>
  <si>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</si>
  <si>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</si>
  <si>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</si>
  <si>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</si>
  <si>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</si>
  <si>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</si>
  <si>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</si>
  <si>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</si>
  <si>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</si>
  <si>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</si>
  <si>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</si>
  <si>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</si>
  <si>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</si>
  <si>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</si>
  <si>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</si>
  <si>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</si>
  <si>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</si>
  <si>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</si>
  <si>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</si>
  <si>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</si>
  <si>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</si>
  <si>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</si>
  <si>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</si>
  <si>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</si>
  <si>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</si>
  <si>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</si>
  <si>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</si>
  <si>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</si>
  <si>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</si>
  <si>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</si>
  <si>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</si>
  <si>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</si>
  <si>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</si>
  <si>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</si>
  <si>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</si>
  <si>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</si>
  <si>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</si>
  <si>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</si>
  <si>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</si>
  <si>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</si>
  <si>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</si>
  <si>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</si>
  <si>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</si>
  <si>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</si>
  <si>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</si>
  <si>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</si>
  <si>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</si>
  <si>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</si>
  <si>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</si>
  <si>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</si>
  <si>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</si>
  <si>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</si>
  <si>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</si>
  <si>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</si>
  <si>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</si>
  <si>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</si>
  <si>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</si>
  <si>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</si>
  <si>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</si>
  <si>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</si>
  <si>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</si>
  <si>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</si>
  <si>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</si>
  <si>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</si>
  <si>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</si>
  <si>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</si>
  <si>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</si>
  <si>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</si>
  <si>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</si>
  <si>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</si>
  <si>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</si>
  <si>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</si>
  <si>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</si>
  <si>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</si>
  <si>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</si>
  <si>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</si>
  <si>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</si>
  <si>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</si>
  <si>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</si>
  <si>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</si>
  <si>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</si>
  <si>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</si>
  <si>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</si>
  <si>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</si>
  <si>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</si>
  <si>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</si>
  <si>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</si>
  <si>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</si>
  <si>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</si>
  <si>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</si>
  <si>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</si>
  <si>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</si>
  <si>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</si>
  <si>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</si>
  <si>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</si>
  <si>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</si>
  <si>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</si>
  <si>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</si>
  <si>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</si>
  <si>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</si>
  <si>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</si>
  <si>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</si>
  <si>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</si>
  <si>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</si>
  <si>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</si>
  <si>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</si>
  <si>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</si>
  <si>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</si>
  <si>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</si>
  <si>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</si>
  <si>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</si>
  <si>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</si>
  <si>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</si>
  <si>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</si>
  <si>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</si>
  <si>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</si>
  <si>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</si>
  <si>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</si>
  <si>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</si>
  <si>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</si>
  <si>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</si>
  <si>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</si>
  <si>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</si>
  <si>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</si>
  <si>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</si>
  <si>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</si>
  <si>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</si>
  <si>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</si>
  <si>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</si>
  <si>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</si>
  <si>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</si>
  <si>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</si>
  <si>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</si>
  <si>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</si>
  <si>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</si>
  <si>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</si>
  <si>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</si>
  <si>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</si>
  <si>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</si>
  <si>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</si>
  <si>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</si>
  <si>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</si>
  <si>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</si>
  <si>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</si>
  <si>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</si>
  <si>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</si>
  <si>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</si>
  <si>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</si>
  <si>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</si>
  <si>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</si>
  <si>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</si>
  <si>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</si>
  <si>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</si>
  <si>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</si>
  <si>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</si>
  <si>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</si>
  <si>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</si>
  <si>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</si>
  <si>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</si>
  <si>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</si>
  <si>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</si>
  <si>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</si>
  <si>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</si>
  <si>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</si>
  <si>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</si>
  <si>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</si>
  <si>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</si>
  <si>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</si>
  <si>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</si>
  <si>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</si>
  <si>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</si>
  <si>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</si>
  <si>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</si>
  <si>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</si>
  <si>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</si>
  <si>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</si>
  <si>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</si>
  <si>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</si>
  <si>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</si>
  <si>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</si>
  <si>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</si>
  <si>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</si>
  <si>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</si>
  <si>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</si>
  <si>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</si>
  <si>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</si>
  <si>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</si>
  <si>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</si>
  <si>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</si>
  <si>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</si>
  <si>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</si>
  <si>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</si>
  <si>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</si>
  <si>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</si>
  <si>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</si>
  <si>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</si>
  <si>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</si>
  <si>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</si>
  <si>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</si>
  <si>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</si>
  <si>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</si>
  <si>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</si>
  <si>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</si>
  <si>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</si>
  <si>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</si>
  <si>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</si>
  <si>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</si>
  <si>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</si>
  <si>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</si>
  <si>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</si>
  <si>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</si>
  <si>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</si>
  <si>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</si>
  <si>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</si>
  <si>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</si>
  <si>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</si>
  <si>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</si>
  <si>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</si>
  <si>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</si>
  <si>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</si>
  <si>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</si>
  <si>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</si>
  <si>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</si>
  <si>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</si>
  <si>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</si>
  <si>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</si>
  <si>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</si>
  <si>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</si>
  <si>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</si>
  <si>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</si>
  <si>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</si>
  <si>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</si>
  <si>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</si>
  <si>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</si>
  <si>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</si>
  <si>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</si>
  <si>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</si>
  <si>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</si>
  <si>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</si>
  <si>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</si>
  <si>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</si>
  <si>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</si>
  <si>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</si>
  <si>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</si>
  <si>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</si>
  <si>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</si>
  <si>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</si>
  <si>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</si>
  <si>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</si>
  <si>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</si>
  <si>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</si>
  <si>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</si>
  <si>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</si>
  <si>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</si>
  <si>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</si>
  <si>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</si>
  <si>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</si>
  <si>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</si>
  <si>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</si>
  <si>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</si>
  <si>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</si>
  <si>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</si>
  <si>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</si>
  <si>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</si>
  <si>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</si>
  <si>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</si>
  <si>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</si>
  <si>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</si>
  <si>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</si>
  <si>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</si>
  <si>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</si>
  <si>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</si>
  <si>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</si>
  <si>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</si>
  <si>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</si>
  <si>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</si>
  <si>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</si>
  <si>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</si>
  <si>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</si>
  <si>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</si>
  <si>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</si>
  <si>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</si>
  <si>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</si>
  <si>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</si>
  <si>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</si>
  <si>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</si>
  <si>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</si>
  <si>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</si>
  <si>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</si>
  <si>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</si>
  <si>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</si>
  <si>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</si>
  <si>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</si>
  <si>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</si>
  <si>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</si>
  <si>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</si>
  <si>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</si>
  <si>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</si>
  <si>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</si>
  <si>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</si>
  <si>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</si>
  <si>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</si>
  <si>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</si>
  <si>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</si>
  <si>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</si>
  <si>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</si>
  <si>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</si>
  <si>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</si>
  <si>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</si>
  <si>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</si>
  <si>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</si>
  <si>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</si>
  <si>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</si>
  <si>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</si>
  <si>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</si>
  <si>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</si>
  <si>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</si>
  <si>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</si>
  <si>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</si>
  <si>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</si>
  <si>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</si>
  <si>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</si>
  <si>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</si>
  <si>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</si>
  <si>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</si>
  <si>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</si>
  <si>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</si>
  <si>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</si>
  <si>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</si>
  <si>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</si>
  <si>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</si>
  <si>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</si>
  <si>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</si>
  <si>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</si>
  <si>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</si>
  <si>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</si>
  <si>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</si>
  <si>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</si>
  <si>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</si>
  <si>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</si>
  <si>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</si>
  <si>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</si>
  <si>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</si>
  <si>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</si>
  <si>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</si>
  <si>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</si>
  <si>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</si>
  <si>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</si>
  <si>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</si>
  <si>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</si>
  <si>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</si>
  <si>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</si>
  <si>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</si>
  <si>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</si>
  <si>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</si>
  <si>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</si>
  <si>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</si>
  <si>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</si>
  <si>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</si>
  <si>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</si>
  <si>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</si>
  <si>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</si>
  <si>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</si>
  <si>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</si>
  <si>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</si>
  <si>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</si>
  <si>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</si>
  <si>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</si>
  <si>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</si>
  <si>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</si>
  <si>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</si>
  <si>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</si>
  <si>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</si>
  <si>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</si>
  <si>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</si>
  <si>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</si>
  <si>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</si>
  <si>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</si>
  <si>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</si>
  <si>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</si>
  <si>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</si>
  <si>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</si>
  <si>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</si>
  <si>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</si>
  <si>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</si>
  <si>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</si>
  <si>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</si>
  <si>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</si>
  <si>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</si>
  <si>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</si>
  <si>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</si>
  <si>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</si>
  <si>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</si>
  <si>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</si>
  <si>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</si>
  <si>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</si>
  <si>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</si>
  <si>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</si>
  <si>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</si>
  <si>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</si>
  <si>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</si>
  <si>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</si>
  <si>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</si>
  <si>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</si>
  <si>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</si>
  <si>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</si>
  <si>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</si>
  <si>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</si>
  <si>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</si>
  <si>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</si>
  <si>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</si>
  <si>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</si>
  <si>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</si>
  <si>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</si>
  <si>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</si>
  <si>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</si>
  <si>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</si>
  <si>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</si>
  <si>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</si>
  <si>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</si>
  <si>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</si>
  <si>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</si>
  <si>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</si>
  <si>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</si>
  <si>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</si>
  <si>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</si>
  <si>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</si>
  <si>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</si>
  <si>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</si>
  <si>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</si>
  <si>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</si>
  <si>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</si>
  <si>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</si>
  <si>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</si>
  <si>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</si>
  <si>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</si>
  <si>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</si>
  <si>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</si>
  <si>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</si>
  <si>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</si>
  <si>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</si>
  <si>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</si>
  <si>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</si>
  <si>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</si>
  <si>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</si>
  <si>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</si>
  <si>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</si>
  <si>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</si>
  <si>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</si>
  <si>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</si>
  <si>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</si>
  <si>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</si>
  <si>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</si>
  <si>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</si>
  <si>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</si>
  <si>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</si>
  <si>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</si>
  <si>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</si>
  <si>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</si>
  <si>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</si>
  <si>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</si>
  <si>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</si>
  <si>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</si>
  <si>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</si>
  <si>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</si>
  <si>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</si>
  <si>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</si>
  <si>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</si>
  <si>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</si>
  <si>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</si>
  <si>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</si>
  <si>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</si>
  <si>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</si>
  <si>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</si>
  <si>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</si>
  <si>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</si>
  <si>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</si>
  <si>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</si>
  <si>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</si>
  <si>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</si>
  <si>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</si>
  <si>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</si>
  <si>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</si>
  <si>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</si>
  <si>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</si>
  <si>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</si>
  <si>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</si>
  <si>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</si>
  <si>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</si>
  <si>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</si>
  <si>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</si>
  <si>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</si>
  <si>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</si>
  <si>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</si>
  <si>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</si>
  <si>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</si>
  <si>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</si>
  <si>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</si>
  <si>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</si>
  <si>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</si>
  <si>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</si>
  <si>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</si>
  <si>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</si>
  <si>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</si>
  <si>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</si>
  <si>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</si>
  <si>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</si>
  <si>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</si>
  <si>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</si>
  <si>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</si>
  <si>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</si>
  <si>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</si>
  <si>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</si>
  <si>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</si>
  <si>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</si>
  <si>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</si>
  <si>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</si>
  <si>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</si>
  <si>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</si>
  <si>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</si>
  <si>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</si>
  <si>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</si>
  <si>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</si>
  <si>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</si>
  <si>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</si>
  <si>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</si>
  <si>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</si>
  <si>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</si>
  <si>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</si>
  <si>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</si>
  <si>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</si>
  <si>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</si>
  <si>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</si>
  <si>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</si>
  <si>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</si>
  <si>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</si>
  <si>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</si>
  <si>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</si>
  <si>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</si>
  <si>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</si>
  <si>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</si>
  <si>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</si>
  <si>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</si>
  <si>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</si>
  <si>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</si>
  <si>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</si>
  <si>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</si>
  <si>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</si>
  <si>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</si>
  <si>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</si>
  <si>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</si>
  <si>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</si>
  <si>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</si>
  <si>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</si>
  <si>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</si>
  <si>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</si>
  <si>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</si>
  <si>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</si>
  <si>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</si>
  <si>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</si>
  <si>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</si>
  <si>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</si>
  <si>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</si>
  <si>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</si>
  <si>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</si>
  <si>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</si>
  <si>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</si>
  <si>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</si>
  <si>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</si>
  <si>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</si>
  <si>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</si>
  <si>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</si>
  <si>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</si>
  <si>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</si>
  <si>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</si>
  <si>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</si>
  <si>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</si>
  <si>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</si>
  <si>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</si>
  <si>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</si>
  <si>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</si>
  <si>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</si>
  <si>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</si>
  <si>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</si>
  <si>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</si>
  <si>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</si>
  <si>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</si>
  <si>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</si>
  <si>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</si>
  <si>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</si>
  <si>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</si>
  <si>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</si>
  <si>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</si>
  <si>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</si>
  <si>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</si>
  <si>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</si>
  <si>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</si>
  <si>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</si>
  <si>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</si>
  <si>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</si>
  <si>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</si>
  <si>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</si>
  <si>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</si>
  <si>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</si>
  <si>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</si>
  <si>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</si>
  <si>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</si>
  <si>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</si>
  <si>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</si>
  <si>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</si>
  <si>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</si>
  <si>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</si>
  <si>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</si>
  <si>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</si>
  <si>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</si>
  <si>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</si>
  <si>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</si>
  <si>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</si>
  <si>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</si>
  <si>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</si>
  <si>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</si>
  <si>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</si>
  <si>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</si>
  <si>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</si>
  <si>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</si>
  <si>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</si>
  <si>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</si>
  <si>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</si>
  <si>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</si>
  <si>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</si>
  <si>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</si>
  <si>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</si>
  <si>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</si>
  <si>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</si>
  <si>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</si>
  <si>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</si>
  <si>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</si>
  <si>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</si>
  <si>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</si>
  <si>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</si>
  <si>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</si>
  <si>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</si>
  <si>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</si>
  <si>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</si>
  <si>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</si>
  <si>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</si>
  <si>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</si>
  <si>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</si>
  <si>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</si>
  <si>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</si>
  <si>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</si>
  <si>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</si>
  <si>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</si>
  <si>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</si>
  <si>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</si>
  <si>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</si>
  <si>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</si>
  <si>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</si>
  <si>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</si>
  <si>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</si>
  <si>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</si>
  <si>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</si>
  <si>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</si>
  <si>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</si>
  <si>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</si>
  <si>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</si>
  <si>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</si>
  <si>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</si>
  <si>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</si>
  <si>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</si>
  <si>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</si>
  <si>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</si>
  <si>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</si>
  <si>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</si>
  <si>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</si>
  <si>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</si>
  <si>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</si>
  <si>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</si>
  <si>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</si>
  <si>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</si>
  <si>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</si>
  <si>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</si>
  <si>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</si>
  <si>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</si>
  <si>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</si>
  <si>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</si>
  <si>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</si>
  <si>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</si>
  <si>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</si>
  <si>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</si>
  <si>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</si>
  <si>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</si>
  <si>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</si>
  <si>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</si>
  <si>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</si>
  <si>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</si>
  <si>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</si>
  <si>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</si>
  <si>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</si>
  <si>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</si>
  <si>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</si>
  <si>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</si>
  <si>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</si>
  <si>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</si>
  <si>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</si>
  <si>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</si>
  <si>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</si>
  <si>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</si>
  <si>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</si>
  <si>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</si>
  <si>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</si>
  <si>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</si>
  <si>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</si>
  <si>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</si>
  <si>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</si>
  <si>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</si>
  <si>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</si>
  <si>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</si>
  <si>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</si>
  <si>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</si>
  <si>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</si>
  <si>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</si>
  <si>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</si>
  <si>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</si>
  <si>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</si>
  <si>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</si>
  <si>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</si>
  <si>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</si>
  <si>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</si>
  <si>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</si>
  <si>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</si>
  <si>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</si>
  <si>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</si>
  <si>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</si>
  <si>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</si>
  <si>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</si>
  <si>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</si>
  <si>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</si>
  <si>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</si>
  <si>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</si>
  <si>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</si>
  <si>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</si>
  <si>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</si>
  <si>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</si>
  <si>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</si>
  <si>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</si>
  <si>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</si>
  <si>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</si>
  <si>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</si>
  <si>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</si>
  <si>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</si>
  <si>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</si>
  <si>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</si>
  <si>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</si>
  <si>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</si>
  <si>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</si>
  <si>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</si>
  <si>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</si>
  <si>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</si>
  <si>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</si>
  <si>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</si>
  <si>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</si>
  <si>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</si>
  <si>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</si>
  <si>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</si>
  <si>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</si>
  <si>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</si>
  <si>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</si>
  <si>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</si>
  <si>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</si>
  <si>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</si>
  <si>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</si>
  <si>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</si>
  <si>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</si>
  <si>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</si>
  <si>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</si>
  <si>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</si>
  <si>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</si>
  <si>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</si>
  <si>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</si>
  <si>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</si>
  <si>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</si>
  <si>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</si>
  <si>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</si>
  <si>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</si>
  <si>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</si>
  <si>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</si>
  <si>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</si>
  <si>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</si>
  <si>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</si>
  <si>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</si>
  <si>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</si>
  <si>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</si>
  <si>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</si>
  <si>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</si>
  <si>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</si>
  <si>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</si>
  <si>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</si>
  <si>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</si>
  <si>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</si>
  <si>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</si>
  <si>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</si>
  <si>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</si>
  <si>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</si>
  <si>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</si>
  <si>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</si>
  <si>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</si>
  <si>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</si>
  <si>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</si>
  <si>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</si>
  <si>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</si>
  <si>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</si>
  <si>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</si>
  <si>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</si>
  <si>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</si>
  <si>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</si>
  <si>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</si>
  <si>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</si>
  <si>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</si>
  <si>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</si>
  <si>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</si>
  <si>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</si>
  <si>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</si>
  <si>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</si>
  <si>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</si>
  <si>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</si>
  <si>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</si>
  <si>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</si>
  <si>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</si>
  <si>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</si>
  <si>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</si>
  <si>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</si>
  <si>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</si>
  <si>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</si>
  <si>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</si>
  <si>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</si>
  <si>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</si>
  <si>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</si>
  <si>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</si>
  <si>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</si>
  <si>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</si>
  <si>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</si>
  <si>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</si>
  <si>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</si>
  <si>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</si>
  <si>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</si>
  <si>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</si>
  <si>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</si>
  <si>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</si>
  <si>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</si>
  <si>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</si>
  <si>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</si>
  <si>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</si>
  <si>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</si>
  <si>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</si>
  <si>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</si>
  <si>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</si>
  <si>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</si>
  <si>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</si>
  <si>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</si>
  <si>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</si>
  <si>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</si>
  <si>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</si>
  <si>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</si>
  <si>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</si>
  <si>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</si>
  <si>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</si>
  <si>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</si>
  <si>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</si>
  <si>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</si>
  <si>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</si>
  <si>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</si>
  <si>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</si>
  <si>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</si>
  <si>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</si>
  <si>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</si>
  <si>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</si>
  <si>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</si>
  <si>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</si>
  <si>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</si>
  <si>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</si>
  <si>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</si>
  <si>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</si>
  <si>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</si>
  <si>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</si>
  <si>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</si>
  <si>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</si>
  <si>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</si>
  <si>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</si>
  <si>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</si>
  <si>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</si>
  <si>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</si>
  <si>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</si>
  <si>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</si>
  <si>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</si>
  <si>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</si>
  <si>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</si>
  <si>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</si>
  <si>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</si>
  <si>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</si>
  <si>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</si>
  <si>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</si>
  <si>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</si>
  <si>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</si>
  <si>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</si>
  <si>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</si>
  <si>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</si>
  <si>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</si>
  <si>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</si>
  <si>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</si>
  <si>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</si>
  <si>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</si>
  <si>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</si>
  <si>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</si>
  <si>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</si>
  <si>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</si>
  <si>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</si>
  <si>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</si>
  <si>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</si>
  <si>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</si>
  <si>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</si>
  <si>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</si>
  <si>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</si>
  <si>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</si>
  <si>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</si>
  <si>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</si>
  <si>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</si>
  <si>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</si>
  <si>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</si>
  <si>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</si>
  <si>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</si>
  <si>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</si>
  <si>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</si>
  <si>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</si>
  <si>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</si>
  <si>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</si>
  <si>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</si>
  <si>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</si>
  <si>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</si>
  <si>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</si>
  <si>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</si>
  <si>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</si>
  <si>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</si>
  <si>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</si>
  <si>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</si>
  <si>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</si>
  <si>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</si>
  <si>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</si>
  <si>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</si>
  <si>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</si>
  <si>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</si>
  <si>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</si>
  <si>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</si>
  <si>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</si>
  <si>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</si>
  <si>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</si>
  <si>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</si>
  <si>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</si>
  <si>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</si>
  <si>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</si>
  <si>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</si>
  <si>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</si>
  <si>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</si>
  <si>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</si>
  <si>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</si>
  <si>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</si>
  <si>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</si>
  <si>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</si>
  <si>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</si>
  <si>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</si>
  <si>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</si>
  <si>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</si>
  <si>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</si>
  <si>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</si>
  <si>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</si>
  <si>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</si>
  <si>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</si>
  <si>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</si>
  <si>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</si>
  <si>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</si>
  <si>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</si>
  <si>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</si>
  <si>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</si>
  <si>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</si>
  <si>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</si>
  <si>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</si>
  <si>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</si>
  <si>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</si>
  <si>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</si>
  <si>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</si>
  <si>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</si>
  <si>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</si>
  <si>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</si>
  <si>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</si>
  <si>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</si>
  <si>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</si>
  <si>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</si>
  <si>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</si>
  <si>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</si>
  <si>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</si>
  <si>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</si>
  <si>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</si>
  <si>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</si>
  <si>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</si>
  <si>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</si>
  <si>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</si>
  <si>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</si>
  <si>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</si>
  <si>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</si>
  <si>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</si>
  <si>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</si>
  <si>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</si>
  <si>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</si>
  <si>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</si>
  <si>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</si>
  <si>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</si>
  <si>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</si>
  <si>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</si>
  <si>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</si>
  <si>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</si>
  <si>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</si>
  <si>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</si>
  <si>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</si>
  <si>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</si>
  <si>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</si>
  <si>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</si>
  <si>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</si>
  <si>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</si>
  <si>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</si>
  <si>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</si>
  <si>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</si>
  <si>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</si>
  <si>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</si>
  <si>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</si>
  <si>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</si>
  <si>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</si>
  <si>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</si>
  <si>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</si>
  <si>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</si>
  <si>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</si>
  <si>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</si>
  <si>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</si>
  <si>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</si>
  <si>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</si>
  <si>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</si>
  <si>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</si>
  <si>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</si>
  <si>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</si>
  <si>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</si>
  <si>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</si>
  <si>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</si>
  <si>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</si>
  <si>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</si>
  <si>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</si>
  <si>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</si>
  <si>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</si>
  <si>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</si>
  <si>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</si>
  <si>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</si>
  <si>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</si>
  <si>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</si>
  <si>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</si>
  <si>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</si>
  <si>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</si>
  <si>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</si>
  <si>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</si>
  <si>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</si>
  <si>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</si>
  <si>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</si>
  <si>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</si>
  <si>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</si>
  <si>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</si>
  <si>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</si>
  <si>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</si>
  <si>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</si>
  <si>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</si>
  <si>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</si>
  <si>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</si>
  <si>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</si>
  <si>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</si>
  <si>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</si>
  <si>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</si>
  <si>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</si>
  <si>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</si>
  <si>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</si>
  <si>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</si>
  <si>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</si>
  <si>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</si>
  <si>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</si>
  <si>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</si>
  <si>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</si>
  <si>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</si>
  <si>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</si>
  <si>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</si>
  <si>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</si>
  <si>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</si>
  <si>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</si>
  <si>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</si>
  <si>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</si>
  <si>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</si>
  <si>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</si>
  <si>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</si>
  <si>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</si>
  <si>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</si>
  <si>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</si>
  <si>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</si>
  <si>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</si>
  <si>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</si>
  <si>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</si>
  <si>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</si>
  <si>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</si>
  <si>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</si>
  <si>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</si>
  <si>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</si>
  <si>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</si>
  <si>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</si>
  <si>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</si>
  <si>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</si>
  <si>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</si>
  <si>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</si>
  <si>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</si>
  <si>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</si>
  <si>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</si>
  <si>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</si>
  <si>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</si>
  <si>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</si>
  <si>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</si>
  <si>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</si>
  <si>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</si>
  <si>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</si>
  <si>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</si>
  <si>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</si>
  <si>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</si>
  <si>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</si>
  <si>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</si>
  <si>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</si>
  <si>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</si>
  <si>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</si>
  <si>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</si>
  <si>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</si>
  <si>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</si>
  <si>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</si>
  <si>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</si>
  <si>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</si>
  <si>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</si>
  <si>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</si>
  <si>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</si>
  <si>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</si>
  <si>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</si>
  <si>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</si>
  <si>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</si>
  <si>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</si>
  <si>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</si>
  <si>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</si>
  <si>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</si>
  <si>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</si>
  <si>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</si>
  <si>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</si>
  <si>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</si>
  <si>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</si>
  <si>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</si>
  <si>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</si>
  <si>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</si>
  <si>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</si>
  <si>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</si>
  <si>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</si>
  <si>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</si>
  <si>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</si>
  <si>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</si>
  <si>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</si>
  <si>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</si>
  <si>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</si>
  <si>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</si>
  <si>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</si>
  <si>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</si>
  <si>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</si>
  <si>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</si>
  <si>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</si>
  <si>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</si>
  <si>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</si>
  <si>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</si>
  <si>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</si>
  <si>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</si>
  <si>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</si>
  <si>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</si>
  <si>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</si>
  <si>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</si>
  <si>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</si>
  <si>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</si>
  <si>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</si>
  <si>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</si>
  <si>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</si>
  <si>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</si>
  <si>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</si>
  <si>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</si>
  <si>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</si>
  <si>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</si>
  <si>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</si>
  <si>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</si>
  <si>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</si>
  <si>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</si>
  <si>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</si>
  <si>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</si>
  <si>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</si>
  <si>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</si>
  <si>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</si>
  <si>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</si>
  <si>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</si>
  <si>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</si>
  <si>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</si>
  <si>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</si>
  <si>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</si>
  <si>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</si>
  <si>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</si>
  <si>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</si>
  <si>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</si>
  <si>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</si>
  <si>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</si>
  <si>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</si>
  <si>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</si>
  <si>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</si>
  <si>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</si>
  <si>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</si>
  <si>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</si>
  <si>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</si>
  <si>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</si>
  <si>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</si>
  <si>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</si>
  <si>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</si>
  <si>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</si>
  <si>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</si>
  <si>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</si>
  <si>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</si>
  <si>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</si>
  <si>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</si>
  <si>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</si>
  <si>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</si>
  <si>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</si>
  <si>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</si>
  <si>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</si>
  <si>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</si>
  <si>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</si>
  <si>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</si>
  <si>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</si>
  <si>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</si>
  <si>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</si>
  <si>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</si>
  <si>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</si>
  <si>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</si>
  <si>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</si>
  <si>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</si>
  <si>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</si>
  <si>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</si>
  <si>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</si>
  <si>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</si>
  <si>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</si>
  <si>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</si>
  <si>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</si>
  <si>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</si>
  <si>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</si>
  <si>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</si>
  <si>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</si>
  <si>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</si>
  <si>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</si>
  <si>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</si>
  <si>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</si>
  <si>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</si>
  <si>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</si>
  <si>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</si>
  <si>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</si>
  <si>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</si>
  <si>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</si>
  <si>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</si>
  <si>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</si>
  <si>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</si>
  <si>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</si>
  <si>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</si>
  <si>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</si>
  <si>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</si>
  <si>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</si>
  <si>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</si>
  <si>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</si>
  <si>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</si>
  <si>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</si>
  <si>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</si>
  <si>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</si>
  <si>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</si>
  <si>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</si>
  <si>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</si>
  <si>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</si>
  <si>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</si>
  <si>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</si>
  <si>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</si>
  <si>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</si>
  <si>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</si>
  <si>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</si>
  <si>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</si>
  <si>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</si>
  <si>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</si>
  <si>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</si>
  <si>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</si>
  <si>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</si>
  <si>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</si>
  <si>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</si>
  <si>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</si>
  <si>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</si>
  <si>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</si>
  <si>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</si>
  <si>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</si>
  <si>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</si>
  <si>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</si>
  <si>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</si>
  <si>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</si>
  <si>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</si>
  <si>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</si>
  <si>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</si>
  <si>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</si>
  <si>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</si>
  <si>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</si>
  <si>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</si>
  <si>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</si>
  <si>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</si>
  <si>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</si>
  <si>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</si>
  <si>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</si>
  <si>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</si>
  <si>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</si>
  <si>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</si>
  <si>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</si>
  <si>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</si>
  <si>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</si>
  <si>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</si>
  <si>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</si>
  <si>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</si>
  <si>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</si>
  <si>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</si>
  <si>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</si>
  <si>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</si>
  <si>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</si>
  <si>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</si>
  <si>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</si>
  <si>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</si>
  <si>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</si>
  <si>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</si>
  <si>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</si>
  <si>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</si>
  <si>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</si>
  <si>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</si>
  <si>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</si>
  <si>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</si>
  <si>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</si>
  <si>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</si>
  <si>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</si>
  <si>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</si>
  <si>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</si>
  <si>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</si>
  <si>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</si>
  <si>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</si>
  <si>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</si>
  <si>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</si>
  <si>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</si>
  <si>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</si>
  <si>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</si>
  <si>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</si>
  <si>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</si>
  <si>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</si>
  <si>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</si>
  <si>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</si>
  <si>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</si>
  <si>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</si>
  <si>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</si>
  <si>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</si>
  <si>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</si>
  <si>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</si>
  <si>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</si>
  <si>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</si>
  <si>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</si>
  <si>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</si>
  <si>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</si>
  <si>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</si>
  <si>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</si>
  <si>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</si>
  <si>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</si>
  <si>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</si>
  <si>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</si>
  <si>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</si>
  <si>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</si>
  <si>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</si>
  <si>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</si>
  <si>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</si>
  <si>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</si>
  <si>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</si>
  <si>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</si>
  <si>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</si>
  <si>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</si>
  <si>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</si>
  <si>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</si>
  <si>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</si>
  <si>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</si>
  <si>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</si>
  <si>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</si>
  <si>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</si>
  <si>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</si>
  <si>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</si>
  <si>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</si>
  <si>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</si>
  <si>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</si>
  <si>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</si>
  <si>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</si>
  <si>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</si>
  <si>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</si>
  <si>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</si>
  <si>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</si>
  <si>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</si>
  <si>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</si>
  <si>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</si>
  <si>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</si>
  <si>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</si>
  <si>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</si>
  <si>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</si>
  <si>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</si>
  <si>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</si>
  <si>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</si>
  <si>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</si>
  <si>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</si>
  <si>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</si>
  <si>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</si>
  <si>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</si>
  <si>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</si>
  <si>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</si>
  <si>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</si>
  <si>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</si>
  <si>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</si>
  <si>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</si>
  <si>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</si>
  <si>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</si>
  <si>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</si>
  <si>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</si>
  <si>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</si>
  <si>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</si>
  <si>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</si>
  <si>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</si>
  <si>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</si>
  <si>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</si>
  <si>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</si>
  <si>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</si>
  <si>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</si>
  <si>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</si>
  <si>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</si>
  <si>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</si>
  <si>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</si>
  <si>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</si>
  <si>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</si>
  <si>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</si>
  <si>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</si>
  <si>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</si>
  <si>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</si>
  <si>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</si>
  <si>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</si>
  <si>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</si>
  <si>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</si>
  <si>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</si>
  <si>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</si>
  <si>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</si>
  <si>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</si>
  <si>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</si>
  <si>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</si>
  <si>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</si>
  <si>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</si>
  <si>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</si>
  <si>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</si>
  <si>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</si>
  <si>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</si>
  <si>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</si>
  <si>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</si>
  <si>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</si>
  <si>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</si>
  <si>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</si>
  <si>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</si>
  <si>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</si>
  <si>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</si>
  <si>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</si>
  <si>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</si>
  <si>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</si>
  <si>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</si>
  <si>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</si>
  <si>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</si>
  <si>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</si>
  <si>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</si>
  <si>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</si>
  <si>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</si>
  <si>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</si>
  <si>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</si>
  <si>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</si>
  <si>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</si>
  <si>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</si>
  <si>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</si>
  <si>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</si>
  <si>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</si>
  <si>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</si>
  <si>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</si>
  <si>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</si>
  <si>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</si>
  <si>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</si>
  <si>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</si>
  <si>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</si>
  <si>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</si>
  <si>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</si>
  <si>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</si>
  <si>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</si>
  <si>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</si>
  <si>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</si>
  <si>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</si>
  <si>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</si>
  <si>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</si>
  <si>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</si>
  <si>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</si>
  <si>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</si>
  <si>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</si>
  <si>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</si>
  <si>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</si>
  <si>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</si>
  <si>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</si>
  <si>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</si>
  <si>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</si>
  <si>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</si>
  <si>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</si>
  <si>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</si>
  <si>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</si>
  <si>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</si>
  <si>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</si>
  <si>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</si>
  <si>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</si>
  <si>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</si>
  <si>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</si>
  <si>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</si>
  <si>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</si>
  <si>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</si>
  <si>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</si>
  <si>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</si>
  <si>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</si>
  <si>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</si>
  <si>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</si>
  <si>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</si>
  <si>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</si>
  <si>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</si>
  <si>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</si>
  <si>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</si>
  <si>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</si>
  <si>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</si>
  <si>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</si>
  <si>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</si>
  <si>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</si>
  <si>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</si>
  <si>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</si>
  <si>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</si>
  <si>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</si>
  <si>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</si>
  <si>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</si>
  <si>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</si>
  <si>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</si>
  <si>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</si>
  <si>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</si>
  <si>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</si>
  <si>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</si>
  <si>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</si>
  <si>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</si>
  <si>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</si>
  <si>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</si>
  <si>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</si>
  <si>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</si>
  <si>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</si>
  <si>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</si>
  <si>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</si>
  <si>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</si>
  <si>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</si>
  <si>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</si>
  <si>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</si>
  <si>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</si>
  <si>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</si>
  <si>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</si>
  <si>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</si>
  <si>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</si>
  <si>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</si>
  <si>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</si>
  <si>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</si>
  <si>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</si>
  <si>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</si>
  <si>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</si>
  <si>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</si>
  <si>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</si>
  <si>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</si>
  <si>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</si>
  <si>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</si>
  <si>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</si>
  <si>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</si>
  <si>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</si>
  <si>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</si>
  <si>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</si>
  <si>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</si>
  <si>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</si>
  <si>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</si>
  <si>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</si>
  <si>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</si>
  <si>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</si>
  <si>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</si>
  <si>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</si>
  <si>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</si>
  <si>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</si>
  <si>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</si>
  <si>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</si>
  <si>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</si>
  <si>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</si>
  <si>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</si>
  <si>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</si>
  <si>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</si>
  <si>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</si>
  <si>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</si>
  <si>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</si>
  <si>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</si>
  <si>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</si>
  <si>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</si>
  <si>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</si>
  <si>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</si>
  <si>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</si>
  <si>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</si>
  <si>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</si>
  <si>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</si>
  <si>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</si>
  <si>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</si>
  <si>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</si>
  <si>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</si>
  <si>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</si>
  <si>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</si>
  <si>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</si>
  <si>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</si>
  <si>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</si>
  <si>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</si>
  <si>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</si>
  <si>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</si>
  <si>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</si>
  <si>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</si>
  <si>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</si>
  <si>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</si>
  <si>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</si>
  <si>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</si>
  <si>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</si>
  <si>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</si>
  <si>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</si>
  <si>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</si>
  <si>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</si>
  <si>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</si>
  <si>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</si>
  <si>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</si>
  <si>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</si>
  <si>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</si>
  <si>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</si>
  <si>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</si>
  <si>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</si>
  <si>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</si>
  <si>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</si>
  <si>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</si>
  <si>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</si>
  <si>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</si>
  <si>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</si>
  <si>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</si>
  <si>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</si>
  <si>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</si>
  <si>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</si>
  <si>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</si>
  <si>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</si>
  <si>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</si>
  <si>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</si>
  <si>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</si>
  <si>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</si>
  <si>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</si>
  <si>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</si>
  <si>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</si>
  <si>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</si>
  <si>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</si>
  <si>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</si>
  <si>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</si>
  <si>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</si>
  <si>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</si>
  <si>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</si>
  <si>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</si>
  <si>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</si>
  <si>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</si>
  <si>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</si>
  <si>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</si>
  <si>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</si>
  <si>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</si>
  <si>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</si>
  <si>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</si>
  <si>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</si>
  <si>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</si>
  <si>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</si>
  <si>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</si>
  <si>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</si>
  <si>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</si>
  <si>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</si>
  <si>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</si>
  <si>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</si>
  <si>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</si>
  <si>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</si>
  <si>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</si>
  <si>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</si>
  <si>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</si>
  <si>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</si>
  <si>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</si>
  <si>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</si>
  <si>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</si>
  <si>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</si>
  <si>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</si>
  <si>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</si>
  <si>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</si>
  <si>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</si>
  <si>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</si>
  <si>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</si>
  <si>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</si>
  <si>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</si>
  <si>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</si>
  <si>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</si>
  <si>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</si>
  <si>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</si>
  <si>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</si>
  <si>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</si>
  <si>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</si>
  <si>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</si>
  <si>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</si>
  <si>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</si>
  <si>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</si>
  <si>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</si>
  <si>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</si>
  <si>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</si>
  <si>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</si>
  <si>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</si>
  <si>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</si>
  <si>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</si>
  <si>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</si>
  <si>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</si>
  <si>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</si>
  <si>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</si>
  <si>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</si>
  <si>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</si>
  <si>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</si>
  <si>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</si>
  <si>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</si>
  <si>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</si>
  <si>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</si>
  <si>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</si>
  <si>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</si>
  <si>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</si>
  <si>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</si>
  <si>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</si>
  <si>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</si>
  <si>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</si>
  <si>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</si>
  <si>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</si>
  <si>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</si>
  <si>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</si>
  <si>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</si>
  <si>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</si>
  <si>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</si>
  <si>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</si>
  <si>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</si>
  <si>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</si>
  <si>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</si>
  <si>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</si>
  <si>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</si>
  <si>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</si>
  <si>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</si>
  <si>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</si>
  <si>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</si>
  <si>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</si>
  <si>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</si>
  <si>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</si>
  <si>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</si>
  <si>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</si>
  <si>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</si>
  <si>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</si>
  <si>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</si>
  <si>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</si>
  <si>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</si>
  <si>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</si>
  <si>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</si>
  <si>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</si>
  <si>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</si>
  <si>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</si>
  <si>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</si>
  <si>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</si>
  <si>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</si>
  <si>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</si>
  <si>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</si>
  <si>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</si>
  <si>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</si>
  <si>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</si>
  <si>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</si>
  <si>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</si>
  <si>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</si>
  <si>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</si>
  <si>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</si>
  <si>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</si>
  <si>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</si>
  <si>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</si>
  <si>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</si>
  <si>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</si>
  <si>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</si>
  <si>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</si>
  <si>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</si>
  <si>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</si>
  <si>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</si>
  <si>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</si>
  <si>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</si>
  <si>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</si>
  <si>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</si>
  <si>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</si>
  <si>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</si>
  <si>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</si>
  <si>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</si>
  <si>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</si>
  <si>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</si>
  <si>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</si>
  <si>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</si>
  <si>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</si>
  <si>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</si>
  <si>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</si>
  <si>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</si>
  <si>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</si>
  <si>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</si>
  <si>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</si>
  <si>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</si>
  <si>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</si>
  <si>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</si>
  <si>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</si>
  <si>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</si>
  <si>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</si>
  <si>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</si>
  <si>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</si>
  <si>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</si>
  <si>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</si>
  <si>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</si>
  <si>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</si>
  <si>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</si>
  <si>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</si>
  <si>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</si>
  <si>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</si>
  <si>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</si>
  <si>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</si>
  <si>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</si>
  <si>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</si>
  <si>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</si>
  <si>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</si>
  <si>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</si>
  <si>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</si>
  <si>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</si>
  <si>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</si>
  <si>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</si>
  <si>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</si>
  <si>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</si>
  <si>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</si>
  <si>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</si>
  <si>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</si>
  <si>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</si>
  <si>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</si>
  <si>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</si>
  <si>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</si>
  <si>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</si>
  <si>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</si>
  <si>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</si>
  <si>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</si>
  <si>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</si>
  <si>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</si>
  <si>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</si>
  <si>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</si>
  <si>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</si>
  <si>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</si>
  <si>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</si>
  <si>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</si>
  <si>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</si>
  <si>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</si>
  <si>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</si>
  <si>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</si>
  <si>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</si>
  <si>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</si>
  <si>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</si>
  <si>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</si>
  <si>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</si>
  <si>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</si>
  <si>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</si>
  <si>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</si>
  <si>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</si>
  <si>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</si>
  <si>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</si>
  <si>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</si>
  <si>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</si>
  <si>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</si>
  <si>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</si>
  <si>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</si>
  <si>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</si>
  <si>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</si>
  <si>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</si>
  <si>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</si>
  <si>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</si>
  <si>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</si>
  <si>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</si>
  <si>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</si>
  <si>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</si>
  <si>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</si>
  <si>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</si>
  <si>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</si>
  <si>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</si>
  <si>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</si>
  <si>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</si>
  <si>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</si>
  <si>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</si>
  <si>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</si>
  <si>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</si>
  <si>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</si>
  <si>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</si>
  <si>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</si>
  <si>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</si>
  <si>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</si>
  <si>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</si>
  <si>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</si>
  <si>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</si>
  <si>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</si>
  <si>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</si>
  <si>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</si>
  <si>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</si>
  <si>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</si>
  <si>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</si>
  <si>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</si>
  <si>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</si>
  <si>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</si>
  <si>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</si>
  <si>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</si>
  <si>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</si>
  <si>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</si>
  <si>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</si>
  <si>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</si>
  <si>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</si>
  <si>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</si>
  <si>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</si>
  <si>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</si>
  <si>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</si>
  <si>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</si>
  <si>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</si>
  <si>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</si>
  <si>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</si>
  <si>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</si>
  <si>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</si>
  <si>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</si>
  <si>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</si>
  <si>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</si>
  <si>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</si>
  <si>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</si>
  <si>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</si>
  <si>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</si>
  <si>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</si>
  <si>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</si>
  <si>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</si>
  <si>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</si>
  <si>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</si>
  <si>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</si>
  <si>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</si>
  <si>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</si>
  <si>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</si>
  <si>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</si>
  <si>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</si>
  <si>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</si>
  <si>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</si>
  <si>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</si>
  <si>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</si>
  <si>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</si>
  <si>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</si>
  <si>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</si>
  <si>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</si>
  <si>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</si>
  <si>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</si>
  <si>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</si>
  <si>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</si>
  <si>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</si>
  <si>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</si>
  <si>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</si>
  <si>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</si>
  <si>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</si>
  <si>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</si>
  <si>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</si>
  <si>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</si>
  <si>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</si>
  <si>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</si>
  <si>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</si>
  <si>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</si>
  <si>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</si>
  <si>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</si>
  <si>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</si>
  <si>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</si>
  <si>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</si>
  <si>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</si>
  <si>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</si>
  <si>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</si>
  <si>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</si>
  <si>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</si>
  <si>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</si>
  <si>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</si>
  <si>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</si>
  <si>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</si>
  <si>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</si>
  <si>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</si>
  <si>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</si>
  <si>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</si>
  <si>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</si>
  <si>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</si>
  <si>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</si>
  <si>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</si>
  <si>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</si>
  <si>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</si>
  <si>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</si>
  <si>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</si>
  <si>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</si>
  <si>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</si>
  <si>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</si>
  <si>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</si>
  <si>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</si>
  <si>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</si>
  <si>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</si>
  <si>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</si>
  <si>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</si>
  <si>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</si>
  <si>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</si>
  <si>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</si>
  <si>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</si>
  <si>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</si>
  <si>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</si>
  <si>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</si>
  <si>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</si>
  <si>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</si>
  <si>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</si>
  <si>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</si>
  <si>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</si>
  <si>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</si>
  <si>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</si>
  <si>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</si>
  <si>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</si>
  <si>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</si>
  <si>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</si>
  <si>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</si>
  <si>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</si>
  <si>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</si>
  <si>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</si>
  <si>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</si>
  <si>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</si>
  <si>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</si>
  <si>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</si>
  <si>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</si>
  <si>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</si>
  <si>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</si>
  <si>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</si>
  <si>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</si>
  <si>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</si>
  <si>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</si>
  <si>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</si>
  <si>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</si>
  <si>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</si>
  <si>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</si>
  <si>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</si>
  <si>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</si>
  <si>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</si>
  <si>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</si>
  <si>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</si>
  <si>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</si>
  <si>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</si>
  <si>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</si>
  <si>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</si>
  <si>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</si>
  <si>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</si>
  <si>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</si>
  <si>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</si>
  <si>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</si>
  <si>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</si>
  <si>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</si>
  <si>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</si>
  <si>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</si>
  <si>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</si>
  <si>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</si>
  <si>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</si>
  <si>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</si>
  <si>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</si>
  <si>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</si>
  <si>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</si>
  <si>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</si>
  <si>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</si>
  <si>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</si>
  <si>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</si>
  <si>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</si>
  <si>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</si>
  <si>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</si>
  <si>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</si>
  <si>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</si>
  <si>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</si>
  <si>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</si>
  <si>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</si>
  <si>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</si>
  <si>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</si>
  <si>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</si>
  <si>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</si>
  <si>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</si>
  <si>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</si>
  <si>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</si>
  <si>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</si>
  <si>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</si>
  <si>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</si>
  <si>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</si>
  <si>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</si>
  <si>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</si>
  <si>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</si>
  <si>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</si>
  <si>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</si>
  <si>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</si>
  <si>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</si>
  <si>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</si>
  <si>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</si>
  <si>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</si>
  <si>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</si>
  <si>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</si>
  <si>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</si>
  <si>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</si>
  <si>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</si>
  <si>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</si>
  <si>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</si>
  <si>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</si>
  <si>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</si>
  <si>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</si>
  <si>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</si>
  <si>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</si>
  <si>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</si>
  <si>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</si>
  <si>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</si>
  <si>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</si>
  <si>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</si>
  <si>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</si>
  <si>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</si>
  <si>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</si>
  <si>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</si>
  <si>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</si>
  <si>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</si>
  <si>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</si>
  <si>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</si>
  <si>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</si>
  <si>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</si>
  <si>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</si>
  <si>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</si>
  <si>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</si>
  <si>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</si>
  <si>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</si>
  <si>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</si>
  <si>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</si>
  <si>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</si>
  <si>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</si>
  <si>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</si>
  <si>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</si>
  <si>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</si>
  <si>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</si>
  <si>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</si>
  <si>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</si>
  <si>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</si>
  <si>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</si>
  <si>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</si>
  <si>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</si>
  <si>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</si>
  <si>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</si>
  <si>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</si>
  <si>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</si>
  <si>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</si>
  <si>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</si>
  <si>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</si>
  <si>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</si>
  <si>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</si>
  <si>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</si>
  <si>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</si>
  <si>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</si>
  <si>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</si>
  <si>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</si>
  <si>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</si>
  <si>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</si>
  <si>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</si>
  <si>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</si>
  <si>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</si>
  <si>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</si>
  <si>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</si>
  <si>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</si>
  <si>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</si>
  <si>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</si>
  <si>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</si>
  <si>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</si>
  <si>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</si>
  <si>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</si>
  <si>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</si>
  <si>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</si>
  <si>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</si>
  <si>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</si>
  <si>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</si>
  <si>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</si>
  <si>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</si>
  <si>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</si>
  <si>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</si>
  <si>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</si>
  <si>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</si>
  <si>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</si>
  <si>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</si>
  <si>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</si>
  <si>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</si>
  <si>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</si>
  <si>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</si>
  <si>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</si>
  <si>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</si>
  <si>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</si>
  <si>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</si>
  <si>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</si>
  <si>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</si>
  <si>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</si>
  <si>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</si>
  <si>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</si>
  <si>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</si>
  <si>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</si>
  <si>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</si>
  <si>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</si>
  <si>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</si>
  <si>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</si>
  <si>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</si>
  <si>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</si>
  <si>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</si>
  <si>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</si>
  <si>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</si>
  <si>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</si>
  <si>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</si>
  <si>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</si>
  <si>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</si>
  <si>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</si>
  <si>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</si>
  <si>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</si>
  <si>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</si>
  <si>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</si>
  <si>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</si>
  <si>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</si>
  <si>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</si>
  <si>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</si>
  <si>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</si>
  <si>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</si>
  <si>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</si>
  <si>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</si>
  <si>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</si>
  <si>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</si>
  <si>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</si>
  <si>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</si>
  <si>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</si>
  <si>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</si>
  <si>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</si>
  <si>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</si>
  <si>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</si>
  <si>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</si>
  <si>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</si>
  <si>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</si>
  <si>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</si>
  <si>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</si>
  <si>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</si>
  <si>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</si>
  <si>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</si>
  <si>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</si>
  <si>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</si>
  <si>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</si>
  <si>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</si>
  <si>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</si>
  <si>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</si>
  <si>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</si>
  <si>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</si>
  <si>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</si>
  <si>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</si>
  <si>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</si>
  <si>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</si>
  <si>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</si>
  <si>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</si>
  <si>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</si>
  <si>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</si>
  <si>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</si>
  <si>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</si>
  <si>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</si>
  <si>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</si>
  <si>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</si>
  <si>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</si>
  <si>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</si>
  <si>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</si>
  <si>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</si>
  <si>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</si>
  <si>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</si>
  <si>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</si>
  <si>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</si>
  <si>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</si>
  <si>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</si>
  <si>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</si>
  <si>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</si>
  <si>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</si>
  <si>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</si>
  <si>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</si>
  <si>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</si>
  <si>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</si>
  <si>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</si>
  <si>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</si>
  <si>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</si>
  <si>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</si>
  <si>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</si>
  <si>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</si>
  <si>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</si>
  <si>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</si>
  <si>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</si>
  <si>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</si>
  <si>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</si>
  <si>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</si>
  <si>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</si>
  <si>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</si>
  <si>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</si>
  <si>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</si>
  <si>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</si>
  <si>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</si>
  <si>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</si>
  <si>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</si>
  <si>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</si>
  <si>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</si>
  <si>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</si>
  <si>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</si>
  <si>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</si>
  <si>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</si>
  <si>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</si>
  <si>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</si>
  <si>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</si>
  <si>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</si>
  <si>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</si>
  <si>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</si>
  <si>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</si>
  <si>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</si>
  <si>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</si>
  <si>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</si>
  <si>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</si>
  <si>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</si>
  <si>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</si>
  <si>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</si>
  <si>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</si>
  <si>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</si>
  <si>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</si>
  <si>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</si>
  <si>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</si>
  <si>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</si>
  <si>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</si>
  <si>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</si>
  <si>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</si>
  <si>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</si>
  <si>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</si>
  <si>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</si>
  <si>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</si>
  <si>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</si>
  <si>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</si>
  <si>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</si>
  <si>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</si>
  <si>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</si>
  <si>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</si>
  <si>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</si>
  <si>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</si>
  <si>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</si>
  <si>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</si>
  <si>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</si>
  <si>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</si>
  <si>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</si>
  <si>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</si>
  <si>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</si>
  <si>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</si>
  <si>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</si>
  <si>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</si>
  <si>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</si>
  <si>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</si>
  <si>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</si>
  <si>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</si>
  <si>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</si>
  <si>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</si>
  <si>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</si>
  <si>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</si>
  <si>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</si>
  <si>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</si>
  <si>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</si>
  <si>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</si>
  <si>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</si>
  <si>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</si>
  <si>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</si>
  <si>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</si>
  <si>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</si>
  <si>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</si>
  <si>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</si>
  <si>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</si>
  <si>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</si>
  <si>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</si>
  <si>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</si>
  <si>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</si>
  <si>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</si>
  <si>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</si>
  <si>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</si>
  <si>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</si>
  <si>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</si>
  <si>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</si>
  <si>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</si>
  <si>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</si>
  <si>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</si>
  <si>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</si>
  <si>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</si>
  <si>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</si>
  <si>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</si>
  <si>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</si>
  <si>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</si>
  <si>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</si>
  <si>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</si>
  <si>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</si>
  <si>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</si>
  <si>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</si>
  <si>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</si>
  <si>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</si>
  <si>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</si>
  <si>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</si>
  <si>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</si>
  <si>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</si>
  <si>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</si>
  <si>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</si>
  <si>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</si>
  <si>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</si>
  <si>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</si>
  <si>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</si>
  <si>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</si>
  <si>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</si>
  <si>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</si>
  <si>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</si>
  <si>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</si>
  <si>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</si>
  <si>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</si>
  <si>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</si>
  <si>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</si>
  <si>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</si>
  <si>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</si>
  <si>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</si>
  <si>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</si>
  <si>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</si>
  <si>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</si>
  <si>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</si>
  <si>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</si>
  <si>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</si>
  <si>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</si>
  <si>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</si>
  <si>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</si>
  <si>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</si>
  <si>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</si>
  <si>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</si>
  <si>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</si>
  <si>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</si>
  <si>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</si>
  <si>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</si>
  <si>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</si>
  <si>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</si>
  <si>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</si>
  <si>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</si>
  <si>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</si>
  <si>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</si>
  <si>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</si>
  <si>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</si>
  <si>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</si>
  <si>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</si>
  <si>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</si>
  <si>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</si>
  <si>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</si>
  <si>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</si>
  <si>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</si>
  <si>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</si>
  <si>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</si>
  <si>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</si>
  <si>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</si>
  <si>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</si>
  <si>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</si>
  <si>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</si>
  <si>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</si>
  <si>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</si>
  <si>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</si>
  <si>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</si>
  <si>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</si>
  <si>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</si>
  <si>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</si>
  <si>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</si>
  <si>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</si>
  <si>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</si>
  <si>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</si>
  <si>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</si>
  <si>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</si>
  <si>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</si>
  <si>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</si>
  <si>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</si>
  <si>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</si>
  <si>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</si>
  <si>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</si>
  <si>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</si>
  <si>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</si>
  <si>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</si>
  <si>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</si>
  <si>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</si>
  <si>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</si>
  <si>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</si>
  <si>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</si>
  <si>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</si>
  <si>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</si>
  <si>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</si>
  <si>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</si>
  <si>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</si>
  <si>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</si>
  <si>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</si>
  <si>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</si>
  <si>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</si>
  <si>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</si>
  <si>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</si>
  <si>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</si>
  <si>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</si>
  <si>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</si>
  <si>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</si>
  <si>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</si>
  <si>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</si>
  <si>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</si>
  <si>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</si>
  <si>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</si>
  <si>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</si>
  <si>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</si>
  <si>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</si>
  <si>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</si>
  <si>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</si>
  <si>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</si>
  <si>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</si>
  <si>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</si>
  <si>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</si>
  <si>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</si>
  <si>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</si>
  <si>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</si>
  <si>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</si>
  <si>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</si>
  <si>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</si>
  <si>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</si>
  <si>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</si>
  <si>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</si>
  <si>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</si>
  <si>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</si>
  <si>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</si>
  <si>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</si>
  <si>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</si>
  <si>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</si>
  <si>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</si>
  <si>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</si>
  <si>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</si>
  <si>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</si>
  <si>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</si>
  <si>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</si>
  <si>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</si>
  <si>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</si>
  <si>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</si>
  <si>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</si>
  <si>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</si>
  <si>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</si>
  <si>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</si>
  <si>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</si>
  <si>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</si>
  <si>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</si>
  <si>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</si>
  <si>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</si>
  <si>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</si>
  <si>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</si>
  <si>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</si>
  <si>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</si>
  <si>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</si>
  <si>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</si>
  <si>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</si>
  <si>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</si>
  <si>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</si>
  <si>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</si>
  <si>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</si>
  <si>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</si>
  <si>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</si>
  <si>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</si>
  <si>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</si>
  <si>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</si>
  <si>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</si>
  <si>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</si>
  <si>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</si>
  <si>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</si>
  <si>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</si>
  <si>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</si>
  <si>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</si>
  <si>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</si>
  <si>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</si>
  <si>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</si>
  <si>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</si>
  <si>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</si>
  <si>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</si>
  <si>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</si>
  <si>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</si>
  <si>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</si>
  <si>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</si>
  <si>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</si>
  <si>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</si>
  <si>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</si>
  <si>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</si>
  <si>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</si>
  <si>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</si>
  <si>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</si>
  <si>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</si>
  <si>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</si>
  <si>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</si>
  <si>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</si>
  <si>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</si>
  <si>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</si>
  <si>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</si>
  <si>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</si>
  <si>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</si>
  <si>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</si>
  <si>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</si>
  <si>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</si>
  <si>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</si>
  <si>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</si>
  <si>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</si>
  <si>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</si>
  <si>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</si>
  <si>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</si>
  <si>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</si>
  <si>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</si>
  <si>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</si>
  <si>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</si>
  <si>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</si>
  <si>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</si>
  <si>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</si>
  <si>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</si>
  <si>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</si>
  <si>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</si>
  <si>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</si>
  <si>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</si>
  <si>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</si>
  <si>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</si>
  <si>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</si>
  <si>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</si>
  <si>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</si>
  <si>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</si>
  <si>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</si>
  <si>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</si>
  <si>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</si>
  <si>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</si>
  <si>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</si>
  <si>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</si>
  <si>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</si>
  <si>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</si>
  <si>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</si>
  <si>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</si>
  <si>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</si>
  <si>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</si>
  <si>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</si>
  <si>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</si>
  <si>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</si>
  <si>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</si>
  <si>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</si>
  <si>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</si>
  <si>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</si>
  <si>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</si>
  <si>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</si>
  <si>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</si>
  <si>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</si>
  <si>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</si>
  <si>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</si>
  <si>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</si>
  <si>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</si>
  <si>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</si>
  <si>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</si>
  <si>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</si>
  <si>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</si>
  <si>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</si>
  <si>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</si>
  <si>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</si>
  <si>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</si>
  <si>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</si>
  <si>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</si>
  <si>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</si>
  <si>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</si>
  <si>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</si>
  <si>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</si>
  <si>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</si>
  <si>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</si>
  <si>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</si>
  <si>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</si>
  <si>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</si>
  <si>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</si>
  <si>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</si>
  <si>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</si>
  <si>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</si>
  <si>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</si>
  <si>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</si>
  <si>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</si>
  <si>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</si>
  <si>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</si>
  <si>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</si>
  <si>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</si>
  <si>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</si>
  <si>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</si>
  <si>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</si>
  <si>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</si>
  <si>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</si>
  <si>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</si>
  <si>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</si>
  <si>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</si>
  <si>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</si>
  <si>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</si>
  <si>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</si>
  <si>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</si>
  <si>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</si>
  <si>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</si>
  <si>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</si>
  <si>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</si>
  <si>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</si>
  <si>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</si>
  <si>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</si>
  <si>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</si>
  <si>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</si>
  <si>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</si>
  <si>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</si>
  <si>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</si>
  <si>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</si>
  <si>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</si>
  <si>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</si>
  <si>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</si>
  <si>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</si>
  <si>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</si>
  <si>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</si>
  <si>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</si>
  <si>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</si>
  <si>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</si>
  <si>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</si>
  <si>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</si>
  <si>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</si>
  <si>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</si>
  <si>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</si>
  <si>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</si>
  <si>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</si>
  <si>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</si>
  <si>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</si>
  <si>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</si>
  <si>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</si>
  <si>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</si>
  <si>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</si>
  <si>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</si>
  <si>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</si>
  <si>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</si>
  <si>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</si>
  <si>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</si>
  <si>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</si>
  <si>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</si>
  <si>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</si>
  <si>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</si>
  <si>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</si>
  <si>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</si>
  <si>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</si>
  <si>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</si>
  <si>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</si>
  <si>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</si>
  <si>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</si>
  <si>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</si>
  <si>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</si>
  <si>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</si>
  <si>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</si>
  <si>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</si>
  <si>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</si>
  <si>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</si>
  <si>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</si>
  <si>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</si>
  <si>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</si>
  <si>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</si>
  <si>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</si>
  <si>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</si>
  <si>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</si>
  <si>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</si>
  <si>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</si>
  <si>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</si>
  <si>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</si>
  <si>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</si>
  <si>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</si>
  <si>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</si>
  <si>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</si>
  <si>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</si>
  <si>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</si>
  <si>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</si>
  <si>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</si>
  <si>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</si>
  <si>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</si>
  <si>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</si>
  <si>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</si>
  <si>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</si>
  <si>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</si>
  <si>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</si>
  <si>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</si>
  <si>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</si>
  <si>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</si>
  <si>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</si>
  <si>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</si>
  <si>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</si>
  <si>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</si>
  <si>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</si>
  <si>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</si>
  <si>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</si>
  <si>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</si>
  <si>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</si>
  <si>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</si>
  <si>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</si>
  <si>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</si>
  <si>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</si>
  <si>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</si>
  <si>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</si>
  <si>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</si>
  <si>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</si>
  <si>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</si>
  <si>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</si>
  <si>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</si>
  <si>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</si>
  <si>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</si>
  <si>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</si>
  <si>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</si>
  <si>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</si>
  <si>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</si>
  <si>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</si>
  <si>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</si>
  <si>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</si>
  <si>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</si>
  <si>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</si>
  <si>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</si>
  <si>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</si>
  <si>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</si>
  <si>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</si>
  <si>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</si>
  <si>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</si>
  <si>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</si>
  <si>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</si>
  <si>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</si>
  <si>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</si>
  <si>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</si>
  <si>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</si>
  <si>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</si>
  <si>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</si>
  <si>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</si>
  <si>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</si>
  <si>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</si>
  <si>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</si>
  <si>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</si>
  <si>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</si>
  <si>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</si>
  <si>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</si>
  <si>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</si>
  <si>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</si>
  <si>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</si>
  <si>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</si>
  <si>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</si>
  <si>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</si>
  <si>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</si>
  <si>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</si>
  <si>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</si>
  <si>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</si>
  <si>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</si>
  <si>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</si>
  <si>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</si>
  <si>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</si>
  <si>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</si>
  <si>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</si>
  <si>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</si>
  <si>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</si>
  <si>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</si>
  <si>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</si>
  <si>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</si>
  <si>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</si>
  <si>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</si>
  <si>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</si>
  <si>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</si>
  <si>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</si>
  <si>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</si>
  <si>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</si>
  <si>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</si>
  <si>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</si>
  <si>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</si>
  <si>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</si>
  <si>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</si>
  <si>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</si>
  <si>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</si>
  <si>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</si>
  <si>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</si>
  <si>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</si>
  <si>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</si>
  <si>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</si>
  <si>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</si>
  <si>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</si>
  <si>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</si>
  <si>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</si>
  <si>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</si>
  <si>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</si>
  <si>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</si>
  <si>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</si>
  <si>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</si>
  <si>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</si>
  <si>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</si>
  <si>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</si>
  <si>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</si>
  <si>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</si>
  <si>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</si>
  <si>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</si>
  <si>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</si>
  <si>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</si>
  <si>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</si>
  <si>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</si>
  <si>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</si>
  <si>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</si>
  <si>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</si>
  <si>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</si>
  <si>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</si>
  <si>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</si>
  <si>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</si>
  <si>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</si>
  <si>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</si>
  <si>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</si>
  <si>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</si>
  <si>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</si>
  <si>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</si>
  <si>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</si>
  <si>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</si>
  <si>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</si>
  <si>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</si>
  <si>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</si>
  <si>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</si>
  <si>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</si>
  <si>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</si>
  <si>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</si>
  <si>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</si>
  <si>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</si>
  <si>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</si>
  <si>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</si>
  <si>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</si>
  <si>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</si>
  <si>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</si>
  <si>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</si>
  <si>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</si>
  <si>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</si>
  <si>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</si>
  <si>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</si>
  <si>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</si>
  <si>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</si>
  <si>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</si>
  <si>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</si>
  <si>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</si>
  <si>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</si>
  <si>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</si>
  <si>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</si>
  <si>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</si>
  <si>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</si>
  <si>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</si>
  <si>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</si>
  <si>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</si>
  <si>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</si>
  <si>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</si>
  <si>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</si>
  <si>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</si>
  <si>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</si>
  <si>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</si>
  <si>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</si>
  <si>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</si>
  <si>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</si>
  <si>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</si>
  <si>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</si>
  <si>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</si>
  <si>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</si>
  <si>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</si>
  <si>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</si>
  <si>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</si>
  <si>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</si>
  <si>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</si>
  <si>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</si>
  <si>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</si>
  <si>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</si>
  <si>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</si>
  <si>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</si>
  <si>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</si>
  <si>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</si>
  <si>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</si>
  <si>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</si>
  <si>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</si>
  <si>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</si>
  <si>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</si>
  <si>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</si>
  <si>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</si>
  <si>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</si>
  <si>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</si>
  <si>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</si>
  <si>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</si>
  <si>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</si>
  <si>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</si>
  <si>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</si>
  <si>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</si>
  <si>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</si>
  <si>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</si>
  <si>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</si>
  <si>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</si>
  <si>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</si>
  <si>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</si>
  <si>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</si>
  <si>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</si>
  <si>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</si>
  <si>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</si>
  <si>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</si>
  <si>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</si>
  <si>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</si>
  <si>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</si>
  <si>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</si>
  <si>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</si>
  <si>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</si>
  <si>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</si>
  <si>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</si>
  <si>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</si>
  <si>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</si>
  <si>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</si>
  <si>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</si>
  <si>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</si>
  <si>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</si>
  <si>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</si>
  <si>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</si>
  <si>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</si>
  <si>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</si>
  <si>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</si>
  <si>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</si>
  <si>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</si>
  <si>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</si>
  <si>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</si>
  <si>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</si>
  <si>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</si>
  <si>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</si>
  <si>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</si>
  <si>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</si>
  <si>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</si>
  <si>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</si>
  <si>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</si>
  <si>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</si>
  <si>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</si>
  <si>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</si>
  <si>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</si>
  <si>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</si>
  <si>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</si>
  <si>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</si>
  <si>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</si>
  <si>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</si>
  <si>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</si>
  <si>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</si>
  <si>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</si>
  <si>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</si>
  <si>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</si>
  <si>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</si>
  <si>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</si>
  <si>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</si>
  <si>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</si>
  <si>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</si>
  <si>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</si>
  <si>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</si>
  <si>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</si>
  <si>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</si>
  <si>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</si>
  <si>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</si>
  <si>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</si>
  <si>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</si>
  <si>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</si>
  <si>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</si>
  <si>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</si>
  <si>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</si>
  <si>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</si>
  <si>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</si>
  <si>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</si>
  <si>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</si>
  <si>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</si>
  <si>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</si>
  <si>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</si>
  <si>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</si>
  <si>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</si>
  <si>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</si>
  <si>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</si>
  <si>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</si>
  <si>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</si>
  <si>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</si>
  <si>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</si>
  <si>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</si>
  <si>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</si>
  <si>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</si>
  <si>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</si>
  <si>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</si>
  <si>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</si>
  <si>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</si>
  <si>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</si>
  <si>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</si>
  <si>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</si>
  <si>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</si>
  <si>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</si>
  <si>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</si>
  <si>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</si>
  <si>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</si>
  <si>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</si>
  <si>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</si>
  <si>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</si>
  <si>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</si>
  <si>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</si>
  <si>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</si>
  <si>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</si>
  <si>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</si>
  <si>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</si>
  <si>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</si>
  <si>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</si>
  <si>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</si>
  <si>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</si>
  <si>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</si>
  <si>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</si>
  <si>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</si>
  <si>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</si>
  <si>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</si>
  <si>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</si>
  <si>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</si>
  <si>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</si>
  <si>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</si>
  <si>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</si>
  <si>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</si>
  <si>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</si>
  <si>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</si>
  <si>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</si>
  <si>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</si>
  <si>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</si>
  <si>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</si>
  <si>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</si>
  <si>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</si>
  <si>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</si>
  <si>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</si>
  <si>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</si>
  <si>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</si>
  <si>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</si>
  <si>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</si>
  <si>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</si>
  <si>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</si>
  <si>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</si>
  <si>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</si>
  <si>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</si>
  <si>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</si>
  <si>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</si>
  <si>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</si>
  <si>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</si>
  <si>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</si>
  <si>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</si>
  <si>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</si>
  <si>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</si>
  <si>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</si>
  <si>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</si>
  <si>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</si>
  <si>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</si>
  <si>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</si>
  <si>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</si>
  <si>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</si>
  <si>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</si>
  <si>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</si>
  <si>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</si>
  <si>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</si>
  <si>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</si>
  <si>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</si>
  <si>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</si>
  <si>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</si>
  <si>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</si>
  <si>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</si>
  <si>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</si>
  <si>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</si>
  <si>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</si>
  <si>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</si>
  <si>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</si>
  <si>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</si>
  <si>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</si>
  <si>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</si>
  <si>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</si>
  <si>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</si>
  <si>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</si>
  <si>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</si>
  <si>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</si>
  <si>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</si>
  <si>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</si>
  <si>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</si>
  <si>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</si>
  <si>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</si>
  <si>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</si>
  <si>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</si>
  <si>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</si>
  <si>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</si>
  <si>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</si>
  <si>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</si>
  <si>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</si>
  <si>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</si>
  <si>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</si>
  <si>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</si>
  <si>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</si>
  <si>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</si>
  <si>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</si>
  <si>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</si>
  <si>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</si>
  <si>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</si>
  <si>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</si>
  <si>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</si>
  <si>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</si>
  <si>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</si>
  <si>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</si>
  <si>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</si>
  <si>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</si>
  <si>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</si>
  <si>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</si>
  <si>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</si>
  <si>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</si>
  <si>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</si>
  <si>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</si>
  <si>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</si>
  <si>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</si>
  <si>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</si>
  <si>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</si>
  <si>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</si>
  <si>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</si>
  <si>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</si>
  <si>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</si>
  <si>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</si>
  <si>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</si>
  <si>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</si>
  <si>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</si>
  <si>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</si>
  <si>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</si>
  <si>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</si>
  <si>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</si>
  <si>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</si>
  <si>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</si>
  <si>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</si>
  <si>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</si>
  <si>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</si>
  <si>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</si>
  <si>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</si>
  <si>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</si>
  <si>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</si>
  <si>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</si>
  <si>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</si>
  <si>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</si>
  <si>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</si>
  <si>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</si>
  <si>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</si>
  <si>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</si>
  <si>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</si>
  <si>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</si>
  <si>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</si>
  <si>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</si>
  <si>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</si>
  <si>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</si>
  <si>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</si>
  <si>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</si>
  <si>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</si>
  <si>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</si>
  <si>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</si>
  <si>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</si>
  <si>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</si>
  <si>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</si>
  <si>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</si>
  <si>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</si>
  <si>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</si>
  <si>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</si>
  <si>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</si>
  <si>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</si>
  <si>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</si>
  <si>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</si>
  <si>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</si>
  <si>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</si>
  <si>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</si>
  <si>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</si>
  <si>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</si>
  <si>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</si>
  <si>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</si>
  <si>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</si>
  <si>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</si>
  <si>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</si>
  <si>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</si>
  <si>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</si>
  <si>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</si>
  <si>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</si>
  <si>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</si>
  <si>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</si>
  <si>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</si>
  <si>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</si>
  <si>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</si>
  <si>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</si>
  <si>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</si>
  <si>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</si>
  <si>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</si>
  <si>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</si>
  <si>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</si>
  <si>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</si>
  <si>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</si>
  <si>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</si>
  <si>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</si>
  <si>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</si>
  <si>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</si>
  <si>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</si>
  <si>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</si>
  <si>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</si>
  <si>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</si>
  <si>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</si>
  <si>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</si>
  <si>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</si>
  <si>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</si>
  <si>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</si>
  <si>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</si>
  <si>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</si>
  <si>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</si>
  <si>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</si>
  <si>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</si>
  <si>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</si>
  <si>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</si>
  <si>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</si>
  <si>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</si>
  <si>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</si>
  <si>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</si>
  <si>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</si>
  <si>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</si>
  <si>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</si>
  <si>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</si>
  <si>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</si>
  <si>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</si>
  <si>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</si>
  <si>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</si>
  <si>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</si>
  <si>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</si>
  <si>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</si>
  <si>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</si>
  <si>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</si>
  <si>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</si>
  <si>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</si>
  <si>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</si>
  <si>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</si>
  <si>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</si>
  <si>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</si>
  <si>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</si>
  <si>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</si>
  <si>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</si>
  <si>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</si>
  <si>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</si>
  <si>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</si>
  <si>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</si>
  <si>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</si>
  <si>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</si>
  <si>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</si>
  <si>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</si>
  <si>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</si>
  <si>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</si>
  <si>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</si>
  <si>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</si>
  <si>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</si>
  <si>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</si>
  <si>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</si>
  <si>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</si>
  <si>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</si>
  <si>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</si>
  <si>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</si>
  <si>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</si>
  <si>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</si>
  <si>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</si>
  <si>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</si>
  <si>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</si>
  <si>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</si>
  <si>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</si>
  <si>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</si>
  <si>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</si>
  <si>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</si>
  <si>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</si>
  <si>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</si>
  <si>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</si>
  <si>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</si>
  <si>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</si>
  <si>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</si>
  <si>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</si>
  <si>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</si>
  <si>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</si>
  <si>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</si>
  <si>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</si>
  <si>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</si>
  <si>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</si>
  <si>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</si>
  <si>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</si>
  <si>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</si>
  <si>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</si>
  <si>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</si>
  <si>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</si>
  <si>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</si>
  <si>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</si>
  <si>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</si>
  <si>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</si>
  <si>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</si>
  <si>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</si>
  <si>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</si>
  <si>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</si>
  <si>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</si>
  <si>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</si>
  <si>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</si>
  <si>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</si>
  <si>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</si>
  <si>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</si>
  <si>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</si>
  <si>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</si>
  <si>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</si>
  <si>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</si>
  <si>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</si>
  <si>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</si>
  <si>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</si>
  <si>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</si>
  <si>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</si>
  <si>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</si>
  <si>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</si>
  <si>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</si>
  <si>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</si>
  <si>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</si>
  <si>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</si>
  <si>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</si>
  <si>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</si>
  <si>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</si>
  <si>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</si>
  <si>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</si>
  <si>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</si>
  <si>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</si>
  <si>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</si>
  <si>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</si>
  <si>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</si>
  <si>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</si>
  <si>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</si>
  <si>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</si>
  <si>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</si>
  <si>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</si>
  <si>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</si>
  <si>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</si>
  <si>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</si>
  <si>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</si>
  <si>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</si>
  <si>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</si>
  <si>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</si>
  <si>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</si>
  <si>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</si>
  <si>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</si>
  <si>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</si>
  <si>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</si>
  <si>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</si>
  <si>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</si>
  <si>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</si>
  <si>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</si>
  <si>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</si>
  <si>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</si>
  <si>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</si>
  <si>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</si>
  <si>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</si>
  <si>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</si>
  <si>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</si>
  <si>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</si>
  <si>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</si>
  <si>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</si>
  <si>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</si>
  <si>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</si>
  <si>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</si>
  <si>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</si>
  <si>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</si>
  <si>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</si>
  <si>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</si>
  <si>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</si>
  <si>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</si>
  <si>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</si>
  <si>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</si>
  <si>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</si>
  <si>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</si>
  <si>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</si>
  <si>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</si>
  <si>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</si>
  <si>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</si>
  <si>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</si>
  <si>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</si>
  <si>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</si>
  <si>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</si>
  <si>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</si>
  <si>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</si>
  <si>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</si>
  <si>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</si>
  <si>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</si>
  <si>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</si>
  <si>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</si>
  <si>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</si>
  <si>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</si>
  <si>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</si>
  <si>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</si>
  <si>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</si>
  <si>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</si>
  <si>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</si>
  <si>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</si>
  <si>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</si>
  <si>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</si>
  <si>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</si>
  <si>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</si>
  <si>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</si>
  <si>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</si>
  <si>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</si>
  <si>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</si>
  <si>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</si>
  <si>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</si>
  <si>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</si>
  <si>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</si>
  <si>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</si>
  <si>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</si>
  <si>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</si>
  <si>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</si>
  <si>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</si>
  <si>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</si>
  <si>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</si>
  <si>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</si>
  <si>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</si>
  <si>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</si>
  <si>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</si>
  <si>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</si>
  <si>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</si>
  <si>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</si>
  <si>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</si>
  <si>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</si>
  <si>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</si>
  <si>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</si>
  <si>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</si>
  <si>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</si>
  <si>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</si>
  <si>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</si>
  <si>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</si>
  <si>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</si>
  <si>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</si>
  <si>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</si>
  <si>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</si>
  <si>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</si>
  <si>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</si>
  <si>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</si>
  <si>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</si>
  <si>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</si>
  <si>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</si>
  <si>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</si>
  <si>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</si>
  <si>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</si>
  <si>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</si>
  <si>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</si>
  <si>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</si>
  <si>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</si>
  <si>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</si>
  <si>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</si>
  <si>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</si>
  <si>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</si>
  <si>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</si>
  <si>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</si>
  <si>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</si>
  <si>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</si>
  <si>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</si>
  <si>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</si>
  <si>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</si>
  <si>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</si>
  <si>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</si>
  <si>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</si>
  <si>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</si>
  <si>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</si>
  <si>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</si>
  <si>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</si>
  <si>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</si>
  <si>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</si>
  <si>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</si>
  <si>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</si>
  <si>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</si>
  <si>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</si>
  <si>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</si>
  <si>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</si>
  <si>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</si>
  <si>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</si>
  <si>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</si>
  <si>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</si>
  <si>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</si>
  <si>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</si>
  <si>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</si>
  <si>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</si>
  <si>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</si>
  <si>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</si>
  <si>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</si>
  <si>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</si>
  <si>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</si>
  <si>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</si>
  <si>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</si>
  <si>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</si>
  <si>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</si>
  <si>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</si>
  <si>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</si>
  <si>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</si>
  <si>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</si>
  <si>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</si>
  <si>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</si>
  <si>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</si>
  <si>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</si>
  <si>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</si>
  <si>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</si>
  <si>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</si>
  <si>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</si>
  <si>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</si>
  <si>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</si>
  <si>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</si>
  <si>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</si>
  <si>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</si>
  <si>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</si>
  <si>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</si>
  <si>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</si>
  <si>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</si>
  <si>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</si>
  <si>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</si>
  <si>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</si>
  <si>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</si>
  <si>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</si>
  <si>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</si>
  <si>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</si>
  <si>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</si>
  <si>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</si>
  <si>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</si>
  <si>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</si>
  <si>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</si>
  <si>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</si>
  <si>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</si>
  <si>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</si>
  <si>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</si>
  <si>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</si>
  <si>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</si>
  <si>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</si>
  <si>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</si>
  <si>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</si>
  <si>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</si>
  <si>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</si>
  <si>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</si>
  <si>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</si>
  <si>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</si>
  <si>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</si>
  <si>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</si>
  <si>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</si>
  <si>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</si>
  <si>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</si>
  <si>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</si>
  <si>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</si>
  <si>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</si>
  <si>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</si>
  <si>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</si>
  <si>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</si>
  <si>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</si>
  <si>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</si>
  <si>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</si>
  <si>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</si>
  <si>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</si>
  <si>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</si>
  <si>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</si>
  <si>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</si>
  <si>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</si>
  <si>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</si>
  <si>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</si>
  <si>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</si>
  <si>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</si>
  <si>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</si>
  <si>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</si>
  <si>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</si>
  <si>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</si>
  <si>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</si>
  <si>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</si>
  <si>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</si>
  <si>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</si>
  <si>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</si>
  <si>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</si>
  <si>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</si>
  <si>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</si>
  <si>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</si>
  <si>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</si>
  <si>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</si>
  <si>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</si>
  <si>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</si>
  <si>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</si>
  <si>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</si>
  <si>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</si>
  <si>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</si>
  <si>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</si>
  <si>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</si>
  <si>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</si>
  <si>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</si>
  <si>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</si>
  <si>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</si>
  <si>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</si>
  <si>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</si>
  <si>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</si>
  <si>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</si>
  <si>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</si>
  <si>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</si>
  <si>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</si>
  <si>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</si>
  <si>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</si>
  <si>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</si>
  <si>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</si>
  <si>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</si>
  <si>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</si>
  <si>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</si>
  <si>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</si>
  <si>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</si>
  <si>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</si>
  <si>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</si>
  <si>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</si>
  <si>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</si>
  <si>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</si>
  <si>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</si>
  <si>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</si>
  <si>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</si>
  <si>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</si>
  <si>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</si>
  <si>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</si>
  <si>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</si>
  <si>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</si>
  <si>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</si>
  <si>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</si>
  <si>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</si>
  <si>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</si>
  <si>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</si>
  <si>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</si>
  <si>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</si>
  <si>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</si>
  <si>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</si>
  <si>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</si>
  <si>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</si>
  <si>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</si>
  <si>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</si>
  <si>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</si>
  <si>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</si>
  <si>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</si>
  <si>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</si>
  <si>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</si>
  <si>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</si>
  <si>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</si>
  <si>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</si>
  <si>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</si>
  <si>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</si>
  <si>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</si>
  <si>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</si>
  <si>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</si>
  <si>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</si>
  <si>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</si>
  <si>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</si>
  <si>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</si>
  <si>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</si>
  <si>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</si>
  <si>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</si>
  <si>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</si>
  <si>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</si>
  <si>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</si>
  <si>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</si>
  <si>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</si>
  <si>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</si>
  <si>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</si>
  <si>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</si>
  <si>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</si>
  <si>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</si>
  <si>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</si>
  <si>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</si>
  <si>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</si>
  <si>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</si>
  <si>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</si>
  <si>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</si>
  <si>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</si>
  <si>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</si>
  <si>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</si>
  <si>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</si>
  <si>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</si>
  <si>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</si>
  <si>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</si>
  <si>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</si>
  <si>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</si>
  <si>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</si>
  <si>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</si>
  <si>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</si>
  <si>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</si>
  <si>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</si>
  <si>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</si>
  <si>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</si>
  <si>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</si>
  <si>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</si>
  <si>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</si>
  <si>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</si>
  <si>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</si>
  <si>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</si>
  <si>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</si>
  <si>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</si>
  <si>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</si>
  <si>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</si>
  <si>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</si>
  <si>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</si>
  <si>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</si>
  <si>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</si>
  <si>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</si>
  <si>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</si>
  <si>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</si>
  <si>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</si>
  <si>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</si>
  <si>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</si>
  <si>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</si>
  <si>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</si>
  <si>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</si>
  <si>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</si>
  <si>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</si>
  <si>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</si>
  <si>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</si>
  <si>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</si>
  <si>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</si>
  <si>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</si>
  <si>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</si>
  <si>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</si>
  <si>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</si>
  <si>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</si>
  <si>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</si>
  <si>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</si>
  <si>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</si>
  <si>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</si>
  <si>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</si>
  <si>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</si>
  <si>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</si>
  <si>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</si>
  <si>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</si>
  <si>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</si>
  <si>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</si>
  <si>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</si>
  <si>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</si>
  <si>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</si>
  <si>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</si>
  <si>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</si>
  <si>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</si>
  <si>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</si>
  <si>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</si>
  <si>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</si>
  <si>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</si>
  <si>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</si>
  <si>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</si>
  <si>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</si>
  <si>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</si>
  <si>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</si>
  <si>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</si>
  <si>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</si>
  <si>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</si>
  <si>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</si>
  <si>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</si>
  <si>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</si>
  <si>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</si>
  <si>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</si>
  <si>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</si>
  <si>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</si>
  <si>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</si>
  <si>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</si>
  <si>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</si>
  <si>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</si>
  <si>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</si>
  <si>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</si>
  <si>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</si>
  <si>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</si>
  <si>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</si>
  <si>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</si>
  <si>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</si>
  <si>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</si>
  <si>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</si>
  <si>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</si>
  <si>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</si>
  <si>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</si>
  <si>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</si>
  <si>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</si>
  <si>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</si>
  <si>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</si>
  <si>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</si>
  <si>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</si>
  <si>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</si>
  <si>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</si>
  <si>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</si>
  <si>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</si>
  <si>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</si>
  <si>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</si>
  <si>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</si>
  <si>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</si>
  <si>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</si>
  <si>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</si>
  <si>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</si>
  <si>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</si>
  <si>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</si>
  <si>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</si>
  <si>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</si>
  <si>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</si>
  <si>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</si>
  <si>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</si>
  <si>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</si>
  <si>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</si>
  <si>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</si>
  <si>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</si>
  <si>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</si>
  <si>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</si>
  <si>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</si>
  <si>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</si>
  <si>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</si>
  <si>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</si>
  <si>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</si>
  <si>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</si>
  <si>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</si>
  <si>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</si>
  <si>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</si>
  <si>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</si>
  <si>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</si>
  <si>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</si>
  <si>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</si>
  <si>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</si>
  <si>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</si>
  <si>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</si>
  <si>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</si>
  <si>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</si>
  <si>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</si>
  <si>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</si>
  <si>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</si>
  <si>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</si>
  <si>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</si>
  <si>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</si>
  <si>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</si>
  <si>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</si>
  <si>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</si>
  <si>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</si>
  <si>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</si>
  <si>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</si>
  <si>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</si>
  <si>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</si>
  <si>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</si>
  <si>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</si>
  <si>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</si>
  <si>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</si>
  <si>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</si>
  <si>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</si>
  <si>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</si>
  <si>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</si>
  <si>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</si>
  <si>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</si>
  <si>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</si>
  <si>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</si>
  <si>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</si>
  <si>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</si>
  <si>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</si>
  <si>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</si>
  <si>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</si>
  <si>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</si>
  <si>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</si>
  <si>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</si>
  <si>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</si>
  <si>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</si>
  <si>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</si>
  <si>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</si>
  <si>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</si>
  <si>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</si>
  <si>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</si>
  <si>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</si>
  <si>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</si>
  <si>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</si>
  <si>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</si>
  <si>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</si>
  <si>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</si>
  <si>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</si>
  <si>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</si>
  <si>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</si>
  <si>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</si>
  <si>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</si>
  <si>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</si>
  <si>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</si>
  <si>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</si>
  <si>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</si>
  <si>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</si>
  <si>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</si>
  <si>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</si>
  <si>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</si>
  <si>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</si>
  <si>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</si>
  <si>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</si>
  <si>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</si>
  <si>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</si>
  <si>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</si>
  <si>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</si>
  <si>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</si>
  <si>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</si>
  <si>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</si>
  <si>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</si>
  <si>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</si>
  <si>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</si>
  <si>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</si>
  <si>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</si>
  <si>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</si>
  <si>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</si>
  <si>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</si>
  <si>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</si>
  <si>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</si>
  <si>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</si>
  <si>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</si>
  <si>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</si>
  <si>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</si>
  <si>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</si>
  <si>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</si>
  <si>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</si>
  <si>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</si>
  <si>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</si>
  <si>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</si>
  <si>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</si>
  <si>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</si>
  <si>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</si>
  <si>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</si>
  <si>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</si>
  <si>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</si>
  <si>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</si>
  <si>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</si>
  <si>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</si>
  <si>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</si>
  <si>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</si>
  <si>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</si>
  <si>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</si>
  <si>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</si>
  <si>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</si>
  <si>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</si>
  <si>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</si>
  <si>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</si>
  <si>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</si>
  <si>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</si>
  <si>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</si>
  <si>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</si>
  <si>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</si>
  <si>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</si>
  <si>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</si>
  <si>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</si>
  <si>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</si>
  <si>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</si>
  <si>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</si>
  <si>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</si>
  <si>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</si>
  <si>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</si>
  <si>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</si>
  <si>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</si>
  <si>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</si>
  <si>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</si>
  <si>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</si>
  <si>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</si>
  <si>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</si>
  <si>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</si>
  <si>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</si>
  <si>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</si>
  <si>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</si>
  <si>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</si>
  <si>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</si>
  <si>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</si>
  <si>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</si>
  <si>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</si>
  <si>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</si>
  <si>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</si>
  <si>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</si>
  <si>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</si>
  <si>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</si>
  <si>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</si>
  <si>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</si>
  <si>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</si>
  <si>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</si>
  <si>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</si>
  <si>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</si>
  <si>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</si>
  <si>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</si>
  <si>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</si>
  <si>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</si>
  <si>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</si>
  <si>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</si>
  <si>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</si>
  <si>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</si>
  <si>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</si>
  <si>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</si>
  <si>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</si>
  <si>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</si>
  <si>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</si>
  <si>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</si>
  <si>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</si>
  <si>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</si>
  <si>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</si>
  <si>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</si>
  <si>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</si>
  <si>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</si>
  <si>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</si>
  <si>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</si>
  <si>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</si>
  <si>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</si>
  <si>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</si>
  <si>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</si>
  <si>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</si>
  <si>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</si>
  <si>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</si>
  <si>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</si>
  <si>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</si>
  <si>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</si>
  <si>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</si>
  <si>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</si>
  <si>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</si>
  <si>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</si>
  <si>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</si>
  <si>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</si>
  <si>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</si>
  <si>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</si>
  <si>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</si>
  <si>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</si>
  <si>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</si>
  <si>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</si>
  <si>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</si>
  <si>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</si>
  <si>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</si>
  <si>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</si>
  <si>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</si>
  <si>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</si>
  <si>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</si>
  <si>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</si>
  <si>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</si>
  <si>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</si>
  <si>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</si>
  <si>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</si>
  <si>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</si>
  <si>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</si>
  <si>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</si>
  <si>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</si>
  <si>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</si>
  <si>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</si>
  <si>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</si>
  <si>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</si>
  <si>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</si>
  <si>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</si>
  <si>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</si>
  <si>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</si>
  <si>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</si>
  <si>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</si>
  <si>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</si>
  <si>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</si>
  <si>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</si>
  <si>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</si>
  <si>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</si>
  <si>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</si>
  <si>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</si>
  <si>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</si>
  <si>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</si>
  <si>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</si>
  <si>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</si>
  <si>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</si>
  <si>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</si>
  <si>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</si>
  <si>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</si>
  <si>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</si>
  <si>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</si>
  <si>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</si>
  <si>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</si>
  <si>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</si>
  <si>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</si>
  <si>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</si>
  <si>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</si>
  <si>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</si>
  <si>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</si>
  <si>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</si>
  <si>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</si>
  <si>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</si>
  <si>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</si>
  <si>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</si>
  <si>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</si>
  <si>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</si>
  <si>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</si>
  <si>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</si>
  <si>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</si>
  <si>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</si>
  <si>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</si>
  <si>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</si>
  <si>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</si>
  <si>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</si>
  <si>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</si>
  <si>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</si>
  <si>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</si>
  <si>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</si>
  <si>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</si>
  <si>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</si>
  <si>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</si>
  <si>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</si>
  <si>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</si>
  <si>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</si>
  <si>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</si>
  <si>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</si>
  <si>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</si>
  <si>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</si>
  <si>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</si>
  <si>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</si>
  <si>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</si>
  <si>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</si>
  <si>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</si>
  <si>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</si>
  <si>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</si>
  <si>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</si>
  <si>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</si>
  <si>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</si>
  <si>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</si>
  <si>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</si>
  <si>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</si>
  <si>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</si>
  <si>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</si>
  <si>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</si>
  <si>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</si>
  <si>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</si>
  <si>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</si>
  <si>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</si>
  <si>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</si>
  <si>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</si>
  <si>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</si>
  <si>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</si>
  <si>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</si>
  <si>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</si>
  <si>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</si>
  <si>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</si>
  <si>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</si>
  <si>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</si>
  <si>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</si>
  <si>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</si>
  <si>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</si>
  <si>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</si>
  <si>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</si>
  <si>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</si>
  <si>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</si>
  <si>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</si>
  <si>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</si>
  <si>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</si>
  <si>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</si>
  <si>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</si>
  <si>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</si>
  <si>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</si>
  <si>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</si>
  <si>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</si>
  <si>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</si>
  <si>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</si>
  <si>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</si>
  <si>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</si>
  <si>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</si>
  <si>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</si>
  <si>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</si>
  <si>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</si>
  <si>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</si>
  <si>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</si>
  <si>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</si>
  <si>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</si>
  <si>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</si>
  <si>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</si>
  <si>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</si>
  <si>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</si>
  <si>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</si>
  <si>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</si>
  <si>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</si>
  <si>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</si>
  <si>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</si>
  <si>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</si>
  <si>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</si>
  <si>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</si>
  <si>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</si>
  <si>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</si>
  <si>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</si>
  <si>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</si>
  <si>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</si>
  <si>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</si>
  <si>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</si>
  <si>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</si>
  <si>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</si>
  <si>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</si>
  <si>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</si>
  <si>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</si>
  <si>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</si>
  <si>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</si>
  <si>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</si>
  <si>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</si>
  <si>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</si>
  <si>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</si>
  <si>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</si>
  <si>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</si>
  <si>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</si>
  <si>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</si>
  <si>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</si>
  <si>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</si>
  <si>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</si>
  <si>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</si>
  <si>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</si>
  <si>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</si>
  <si>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</si>
  <si>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</si>
  <si>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</si>
  <si>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</si>
  <si>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</si>
  <si>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</si>
  <si>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</si>
  <si>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</si>
  <si>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</si>
  <si>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</si>
  <si>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</si>
  <si>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</si>
  <si>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</si>
  <si>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</si>
  <si>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</si>
  <si>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</si>
  <si>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</si>
  <si>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</si>
  <si>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</si>
  <si>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</si>
  <si>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</si>
  <si>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</si>
  <si>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</si>
  <si>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</si>
  <si>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</si>
  <si>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</si>
  <si>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</si>
  <si>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</si>
  <si>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</si>
  <si>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</si>
  <si>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</si>
  <si>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</si>
  <si>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</si>
  <si>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</si>
  <si>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</si>
  <si>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</si>
  <si>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</si>
  <si>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</si>
  <si>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</si>
  <si>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</si>
  <si>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</si>
  <si>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</si>
  <si>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</si>
  <si>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</si>
  <si>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</si>
  <si>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</si>
  <si>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</si>
  <si>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</si>
  <si>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</si>
  <si>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</si>
  <si>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</si>
  <si>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</si>
  <si>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</si>
  <si>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</si>
  <si>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</si>
  <si>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</si>
  <si>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</si>
  <si>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</si>
  <si>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</si>
  <si>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</si>
  <si>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</si>
  <si>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</si>
  <si>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</si>
  <si>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</si>
  <si>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</si>
  <si>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</si>
  <si>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</si>
  <si>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</si>
  <si>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</si>
  <si>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</si>
  <si>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</si>
  <si>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</si>
  <si>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</si>
  <si>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</si>
  <si>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</si>
  <si>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</si>
  <si>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</si>
  <si>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</si>
  <si>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</si>
  <si>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</si>
  <si>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</si>
  <si>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</si>
  <si>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</si>
  <si>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</si>
  <si>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</si>
  <si>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</si>
  <si>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</si>
  <si>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</si>
  <si>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</si>
  <si>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</si>
  <si>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</si>
  <si>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</si>
  <si>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</si>
  <si>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</si>
  <si>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</si>
  <si>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</si>
  <si>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</si>
  <si>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</si>
  <si>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</si>
  <si>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</si>
  <si>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</si>
  <si>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</si>
  <si>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</si>
  <si>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</si>
  <si>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</si>
  <si>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</si>
  <si>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</si>
  <si>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</si>
  <si>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</si>
  <si>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</si>
  <si>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</si>
  <si>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</si>
  <si>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</si>
  <si>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</si>
  <si>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</si>
  <si>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</si>
  <si>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</si>
  <si>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</si>
  <si>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</si>
  <si>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</si>
  <si>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</si>
  <si>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</si>
  <si>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</si>
  <si>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</si>
  <si>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</si>
  <si>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</si>
  <si>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</si>
  <si>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</si>
  <si>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</si>
  <si>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</si>
  <si>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</si>
  <si>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</si>
  <si>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</si>
  <si>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</si>
  <si>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</si>
  <si>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</si>
  <si>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</si>
  <si>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</si>
  <si>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</si>
  <si>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</si>
  <si>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</si>
  <si>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</si>
  <si>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</si>
  <si>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</si>
  <si>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</si>
  <si>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</si>
  <si>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</si>
  <si>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</si>
  <si>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</si>
  <si>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</si>
  <si>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</si>
  <si>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</si>
  <si>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</si>
  <si>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</si>
  <si>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</si>
  <si>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</si>
  <si>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</si>
  <si>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</si>
  <si>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</si>
  <si>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</si>
  <si>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</si>
  <si>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</si>
  <si>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</si>
  <si>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</si>
  <si>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</si>
  <si>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</si>
  <si>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</si>
  <si>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</si>
  <si>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</si>
  <si>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</si>
  <si>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</si>
  <si>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</si>
  <si>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</si>
  <si>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</si>
  <si>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</si>
  <si>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</si>
  <si>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</si>
  <si>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</si>
  <si>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</si>
  <si>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</si>
  <si>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</si>
  <si>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</si>
  <si>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</si>
  <si>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</si>
  <si>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</si>
  <si>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</si>
  <si>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</si>
  <si>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</si>
  <si>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</si>
  <si>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</si>
  <si>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</si>
  <si>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</si>
  <si>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</si>
  <si>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</si>
  <si>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</si>
  <si>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</si>
  <si>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</si>
  <si>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</si>
  <si>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</si>
  <si>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</si>
  <si>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</si>
  <si>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</si>
  <si>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</si>
  <si>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</si>
  <si>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</si>
  <si>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</si>
  <si>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</si>
  <si>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</si>
  <si>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</si>
  <si>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</si>
  <si>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</si>
  <si>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</si>
  <si>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</si>
  <si>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</si>
  <si>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</si>
  <si>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</si>
  <si>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</si>
  <si>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</si>
  <si>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</si>
  <si>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</si>
  <si>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</si>
  <si>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</si>
  <si>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</si>
  <si>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</si>
  <si>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</si>
  <si>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</si>
  <si>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</si>
  <si>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</si>
  <si>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</si>
  <si>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</si>
  <si>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</si>
  <si>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</si>
  <si>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</si>
  <si>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</si>
  <si>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</si>
  <si>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</si>
  <si>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</si>
  <si>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</si>
  <si>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</si>
  <si>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</si>
  <si>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</si>
  <si>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</si>
  <si>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</si>
  <si>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</si>
  <si>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</si>
  <si>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</si>
  <si>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</si>
  <si>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</si>
  <si>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</si>
  <si>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</si>
  <si>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</si>
  <si>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</si>
  <si>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</si>
  <si>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</si>
  <si>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</si>
  <si>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</si>
  <si>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</si>
  <si>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</si>
  <si>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</si>
  <si>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</si>
  <si>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</si>
  <si>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</si>
  <si>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</si>
  <si>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</si>
  <si>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</si>
  <si>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</si>
  <si>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</si>
  <si>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</si>
  <si>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</si>
  <si>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</si>
  <si>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</si>
  <si>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</si>
  <si>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</si>
  <si>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</si>
  <si>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</si>
  <si>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</si>
  <si>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</si>
  <si>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</si>
  <si>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</si>
  <si>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</si>
  <si>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</si>
  <si>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</si>
  <si>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</si>
  <si>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</si>
  <si>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</si>
  <si>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</si>
  <si>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</si>
  <si>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</si>
  <si>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</si>
  <si>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</si>
  <si>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</si>
  <si>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</si>
  <si>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</si>
  <si>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</si>
  <si>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</si>
  <si>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</si>
  <si>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</si>
  <si>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</si>
  <si>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</si>
  <si>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</si>
  <si>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</si>
  <si>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</si>
  <si>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</si>
  <si>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</si>
  <si>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</si>
  <si>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</si>
  <si>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</si>
  <si>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</si>
  <si>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</si>
  <si>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</si>
  <si>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</si>
  <si>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</si>
  <si>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</si>
  <si>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</si>
  <si>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</si>
  <si>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</si>
  <si>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</si>
  <si>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</si>
  <si>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</si>
  <si>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</si>
  <si>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</si>
  <si>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</si>
  <si>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</si>
  <si>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</si>
  <si>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</si>
  <si>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</si>
  <si>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</si>
  <si>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</si>
  <si>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</si>
  <si>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</si>
  <si>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</si>
  <si>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</si>
  <si>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</si>
  <si>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</si>
  <si>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</si>
  <si>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</si>
  <si>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</si>
  <si>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</si>
  <si>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</si>
  <si>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</si>
  <si>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</si>
  <si>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</si>
  <si>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</si>
  <si>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</si>
  <si>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</si>
  <si>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</si>
  <si>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</si>
  <si>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</si>
  <si>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</si>
  <si>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</si>
  <si>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</si>
  <si>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</si>
  <si>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</si>
  <si>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</si>
  <si>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</si>
  <si>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</si>
  <si>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</si>
  <si>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</si>
  <si>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</si>
  <si>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</si>
  <si>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</si>
  <si>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</si>
  <si>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</si>
  <si>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</si>
  <si>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</si>
  <si>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</si>
  <si>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</si>
  <si>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</si>
  <si>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</si>
  <si>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</si>
  <si>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</si>
  <si>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</si>
  <si>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</si>
  <si>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</si>
  <si>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</si>
  <si>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</si>
  <si>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</si>
  <si>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</si>
  <si>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</si>
  <si>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</si>
  <si>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</si>
  <si>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</si>
  <si>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</si>
  <si>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</si>
  <si>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</si>
  <si>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</si>
  <si>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</si>
  <si>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</si>
  <si>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</si>
  <si>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</si>
  <si>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</si>
  <si>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</si>
  <si>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</si>
  <si>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</si>
  <si>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</si>
  <si>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</si>
  <si>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</si>
  <si>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</si>
  <si>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</si>
  <si>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</si>
  <si>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</si>
  <si>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</si>
  <si>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</si>
  <si>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</si>
  <si>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</si>
  <si>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</si>
  <si>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</si>
  <si>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</si>
  <si>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</si>
  <si>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</si>
  <si>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</si>
  <si>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</si>
  <si>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</si>
  <si>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</si>
  <si>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</si>
  <si>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</si>
  <si>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</si>
  <si>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</si>
  <si>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</si>
  <si>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</si>
  <si>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</si>
  <si>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</si>
  <si>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</si>
  <si>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</si>
  <si>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</si>
  <si>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</si>
  <si>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</si>
  <si>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</si>
  <si>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</si>
  <si>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</si>
  <si>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</si>
  <si>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</si>
  <si>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</si>
  <si>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</si>
  <si>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</si>
  <si>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</si>
  <si>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</si>
  <si>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</si>
  <si>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</si>
  <si>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</si>
  <si>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</si>
  <si>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</si>
  <si>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</si>
  <si>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</si>
  <si>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</si>
  <si>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</si>
  <si>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</si>
  <si>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</si>
  <si>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</si>
  <si>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</si>
  <si>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</si>
  <si>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</si>
  <si>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</si>
  <si>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</si>
  <si>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</si>
  <si>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</si>
  <si>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</si>
  <si>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</si>
  <si>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</si>
  <si>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</si>
  <si>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</si>
  <si>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</si>
  <si>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</si>
  <si>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</si>
  <si>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</si>
  <si>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</si>
  <si>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</si>
  <si>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</si>
  <si>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</si>
  <si>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</si>
  <si>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</si>
  <si>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</si>
  <si>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</si>
  <si>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</si>
  <si>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</si>
  <si>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</si>
  <si>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</si>
  <si>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</si>
  <si>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</si>
  <si>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</si>
  <si>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</si>
  <si>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</si>
  <si>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</si>
  <si>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</si>
  <si>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</si>
  <si>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</si>
  <si>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</si>
  <si>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</si>
  <si>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</si>
  <si>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</si>
  <si>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</si>
  <si>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</si>
  <si>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</si>
  <si>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</si>
  <si>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</si>
  <si>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</si>
  <si>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</si>
  <si>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</si>
  <si>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</si>
  <si>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</si>
  <si>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</si>
  <si>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</si>
  <si>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</si>
  <si>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</si>
  <si>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</si>
  <si>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</si>
  <si>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</si>
  <si>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</si>
  <si>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</si>
  <si>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</si>
  <si>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</si>
  <si>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</si>
  <si>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</si>
  <si>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</si>
  <si>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</si>
  <si>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</si>
  <si>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</si>
  <si>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</si>
  <si>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</si>
  <si>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</si>
  <si>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</si>
  <si>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</si>
  <si>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</si>
  <si>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</si>
  <si>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</si>
  <si>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</si>
  <si>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</si>
  <si>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</si>
  <si>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</si>
  <si>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</si>
  <si>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</si>
  <si>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</si>
  <si>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</si>
  <si>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</si>
  <si>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</si>
  <si>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</si>
  <si>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</si>
  <si>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</si>
  <si>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</si>
  <si>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</si>
  <si>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</si>
  <si>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</si>
  <si>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</si>
  <si>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</si>
  <si>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</si>
  <si>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</si>
  <si>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</si>
  <si>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</si>
  <si>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</si>
  <si>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</si>
  <si>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</si>
  <si>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</si>
  <si>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</si>
  <si>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</si>
  <si>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</si>
  <si>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</si>
  <si>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</si>
  <si>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</si>
  <si>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</si>
  <si>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</si>
  <si>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</si>
  <si>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</si>
  <si>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</si>
  <si>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</si>
  <si>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</si>
  <si>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</si>
  <si>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</si>
  <si>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</si>
  <si>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</si>
  <si>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</si>
  <si>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</si>
  <si>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</si>
  <si>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</si>
  <si>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</si>
  <si>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</si>
  <si>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</si>
  <si>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</si>
  <si>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</si>
  <si>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</si>
  <si>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</si>
  <si>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</si>
  <si>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</si>
  <si>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</si>
  <si>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</si>
  <si>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</si>
  <si>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</si>
  <si>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</si>
  <si>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</si>
  <si>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</si>
  <si>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</si>
  <si>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</si>
  <si>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</si>
  <si>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</si>
  <si>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</si>
  <si>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</si>
  <si>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</si>
  <si>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</si>
  <si>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</si>
  <si>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</si>
  <si>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</si>
  <si>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</si>
  <si>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</si>
  <si>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</si>
  <si>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</si>
  <si>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</si>
  <si>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</si>
  <si>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</si>
  <si>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</si>
  <si>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</si>
  <si>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</si>
  <si>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</si>
  <si>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</si>
  <si>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</si>
  <si>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</si>
  <si>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</si>
  <si>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</si>
  <si>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</si>
  <si>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</si>
  <si>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</si>
  <si>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</si>
  <si>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</si>
  <si>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</si>
  <si>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</si>
  <si>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</si>
  <si>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</si>
  <si>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</si>
  <si>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</si>
  <si>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</si>
  <si>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</si>
  <si>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</si>
  <si>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</si>
  <si>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</si>
  <si>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</si>
  <si>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</si>
  <si>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</si>
  <si>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</si>
  <si>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</si>
  <si>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</si>
  <si>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</si>
  <si>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</si>
  <si>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</si>
  <si>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</si>
  <si>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</si>
  <si>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</si>
  <si>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</si>
  <si>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</si>
  <si>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</si>
  <si>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</si>
  <si>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</si>
  <si>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</si>
  <si>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</si>
  <si>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</si>
  <si>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</si>
  <si>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</si>
  <si>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</si>
  <si>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</si>
  <si>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</si>
  <si>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</si>
  <si>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</si>
  <si>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</si>
  <si>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</si>
  <si>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</si>
  <si>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</si>
  <si>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</si>
  <si>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</si>
  <si>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</si>
  <si>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</si>
  <si>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</si>
  <si>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</si>
  <si>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</si>
  <si>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</si>
  <si>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</si>
  <si>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</si>
  <si>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</si>
  <si>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</si>
  <si>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</si>
  <si>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</si>
  <si>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</si>
  <si>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</si>
  <si>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</si>
  <si>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</si>
  <si>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</si>
  <si>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</si>
  <si>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</si>
  <si>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</si>
  <si>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</si>
  <si>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</si>
  <si>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</si>
  <si>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</si>
  <si>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</si>
  <si>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</si>
  <si>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</si>
  <si>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</si>
  <si>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</si>
  <si>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</si>
  <si>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</si>
  <si>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</si>
  <si>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</si>
  <si>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</si>
  <si>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</si>
  <si>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</si>
  <si>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</si>
  <si>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</si>
  <si>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</si>
  <si>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</si>
  <si>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</si>
  <si>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</si>
  <si>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</si>
  <si>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</si>
  <si>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</si>
  <si>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</si>
  <si>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</si>
  <si>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</si>
  <si>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</si>
  <si>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</si>
  <si>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</si>
  <si>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</si>
  <si>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</si>
  <si>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</si>
  <si>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</si>
  <si>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</si>
  <si>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</si>
  <si>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</si>
  <si>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</si>
  <si>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</si>
  <si>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</si>
  <si>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</si>
  <si>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</si>
  <si>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</si>
  <si>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</si>
  <si>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</si>
  <si>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</si>
  <si>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</si>
  <si>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</si>
  <si>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</si>
  <si>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</si>
  <si>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</si>
  <si>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</si>
  <si>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</si>
  <si>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</si>
  <si>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</si>
  <si>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</si>
  <si>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</si>
  <si>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</si>
  <si>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</si>
  <si>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</si>
  <si>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</si>
  <si>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</si>
  <si>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</si>
  <si>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</si>
  <si>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</si>
  <si>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</si>
  <si>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</si>
  <si>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</si>
  <si>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</si>
  <si>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</si>
  <si>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</si>
  <si>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</si>
  <si>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</si>
  <si>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</si>
  <si>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</si>
  <si>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</si>
  <si>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</si>
  <si>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</si>
  <si>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</si>
  <si>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</si>
  <si>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</si>
  <si>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</si>
  <si>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</si>
  <si>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</si>
  <si>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</si>
  <si>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</si>
  <si>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</si>
  <si>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</si>
  <si>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</si>
  <si>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</si>
  <si>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</si>
  <si>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</si>
  <si>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</si>
  <si>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</si>
  <si>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</si>
  <si>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</si>
  <si>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</si>
  <si>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</si>
  <si>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</si>
  <si>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</si>
  <si>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</si>
  <si>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</si>
  <si>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</si>
  <si>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</si>
  <si>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</si>
  <si>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</si>
  <si>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</si>
  <si>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</si>
  <si>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</si>
  <si>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</si>
  <si>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</si>
  <si>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</si>
  <si>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</si>
  <si>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</si>
  <si>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</si>
  <si>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</si>
  <si>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</si>
  <si>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</si>
  <si>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</si>
  <si>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</si>
  <si>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</si>
  <si>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</si>
  <si>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</si>
  <si>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</si>
  <si>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</si>
  <si>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</si>
  <si>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</si>
  <si>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</si>
  <si>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</si>
  <si>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</si>
  <si>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</si>
  <si>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</si>
  <si>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</si>
  <si>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</si>
  <si>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</si>
  <si>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</si>
  <si>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</si>
  <si>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</si>
  <si>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</si>
  <si>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</si>
  <si>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</si>
  <si>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</si>
  <si>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</si>
  <si>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</si>
  <si>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</si>
  <si>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</si>
  <si>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</si>
  <si>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</si>
  <si>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</si>
  <si>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</si>
  <si>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</si>
  <si>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</si>
  <si>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</si>
  <si>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</si>
  <si>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</si>
  <si>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</si>
  <si>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</si>
  <si>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</si>
  <si>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</si>
  <si>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</si>
  <si>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</si>
  <si>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</si>
  <si>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</si>
  <si>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</si>
  <si>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</si>
  <si>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</si>
  <si>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</si>
  <si>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</si>
  <si>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</si>
  <si>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</si>
  <si>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</si>
  <si>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</si>
  <si>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</si>
  <si>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</si>
  <si>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</si>
  <si>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</si>
  <si>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</si>
  <si>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</si>
  <si>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</si>
  <si>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</si>
  <si>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</si>
  <si>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</si>
  <si>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</si>
  <si>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</si>
  <si>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</si>
  <si>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</si>
  <si>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</si>
  <si>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</si>
  <si>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</si>
  <si>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</si>
  <si>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</si>
  <si>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</si>
  <si>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</si>
  <si>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</si>
  <si>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</si>
  <si>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</si>
  <si>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</si>
  <si>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</si>
  <si>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</si>
  <si>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</si>
  <si>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</si>
  <si>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</si>
  <si>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</si>
  <si>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</si>
  <si>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</si>
  <si>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</si>
  <si>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</si>
  <si>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</si>
  <si>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</si>
  <si>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</si>
  <si>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</si>
  <si>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</si>
  <si>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</si>
  <si>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</si>
  <si>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</si>
  <si>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</si>
  <si>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</si>
  <si>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</si>
  <si>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</si>
  <si>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</si>
  <si>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</si>
  <si>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</si>
  <si>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</si>
  <si>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</si>
  <si>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</si>
  <si>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</si>
  <si>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</si>
  <si>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</si>
  <si>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</si>
  <si>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</si>
  <si>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</si>
  <si>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</si>
  <si>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</si>
  <si>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</si>
  <si>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</si>
  <si>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</si>
  <si>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</si>
  <si>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</si>
  <si>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</si>
  <si>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</si>
  <si>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</si>
  <si>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</si>
  <si>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</si>
  <si>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</si>
  <si>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</si>
  <si>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</si>
  <si>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</si>
  <si>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</si>
  <si>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</si>
  <si>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</si>
  <si>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</si>
  <si>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</si>
  <si>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</si>
  <si>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</si>
  <si>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</si>
  <si>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</si>
  <si>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</si>
  <si>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</si>
  <si>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</si>
  <si>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</si>
  <si>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</si>
  <si>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</si>
  <si>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</si>
  <si>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</si>
  <si>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</si>
  <si>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</si>
  <si>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</si>
  <si>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</si>
  <si>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</si>
  <si>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</si>
  <si>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</si>
  <si>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</si>
  <si>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</si>
  <si>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</si>
  <si>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</si>
  <si>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</si>
  <si>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</si>
  <si>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</si>
  <si>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</si>
  <si>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</si>
  <si>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</si>
  <si>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</si>
  <si>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</si>
  <si>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</si>
  <si>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</si>
  <si>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</si>
  <si>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</si>
  <si>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</si>
  <si>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</si>
  <si>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</si>
  <si>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</si>
  <si>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</si>
  <si>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</si>
  <si>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</si>
  <si>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</si>
  <si>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</si>
  <si>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</si>
  <si>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</si>
  <si>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</si>
  <si>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</si>
  <si>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</si>
  <si>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</si>
  <si>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</si>
  <si>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</si>
  <si>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</si>
  <si>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</si>
  <si>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</si>
  <si>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</si>
  <si>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</si>
  <si>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</si>
  <si>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</si>
  <si>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</si>
  <si>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</si>
  <si>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</si>
  <si>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</si>
  <si>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</si>
  <si>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</si>
  <si>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</si>
  <si>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</si>
  <si>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</si>
  <si>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</si>
  <si>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</si>
  <si>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</si>
  <si>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</si>
  <si>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</si>
  <si>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</si>
  <si>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</si>
  <si>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</si>
  <si>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</si>
  <si>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</si>
  <si>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</si>
  <si>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</si>
  <si>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</si>
  <si>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</si>
  <si>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</si>
  <si>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</si>
  <si>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</si>
  <si>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</si>
  <si>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</si>
  <si>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</si>
  <si>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</si>
  <si>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</si>
  <si>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</si>
  <si>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</si>
  <si>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</si>
  <si>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</si>
  <si>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</si>
  <si>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</si>
  <si>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</si>
  <si>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</si>
  <si>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</si>
  <si>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</si>
  <si>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</si>
  <si>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</si>
  <si>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</si>
  <si>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</si>
  <si>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</si>
  <si>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</si>
  <si>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</si>
  <si>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</si>
  <si>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</si>
  <si>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</si>
  <si>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</si>
  <si>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</si>
  <si>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</si>
  <si>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</si>
  <si>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</si>
  <si>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</si>
  <si>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</si>
  <si>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</si>
  <si>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</si>
  <si>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</si>
  <si>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</si>
  <si>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</si>
  <si>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</si>
  <si>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</si>
  <si>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</si>
  <si>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</si>
  <si>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</si>
  <si>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</si>
  <si>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</si>
  <si>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</si>
  <si>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</si>
  <si>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</si>
  <si>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</si>
  <si>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</si>
  <si>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</si>
  <si>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</si>
  <si>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</si>
  <si>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</si>
  <si>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</si>
  <si>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</si>
  <si>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</si>
  <si>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</si>
  <si>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</si>
  <si>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</si>
  <si>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</si>
  <si>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</si>
  <si>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</si>
  <si>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</si>
  <si>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</si>
  <si>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</si>
  <si>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</si>
  <si>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</si>
  <si>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</si>
  <si>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</si>
  <si>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</si>
  <si>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</si>
  <si>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</si>
  <si>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</si>
  <si>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</si>
  <si>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</si>
  <si>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</si>
  <si>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</si>
  <si>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</si>
  <si>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</si>
  <si>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</si>
  <si>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</si>
  <si>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</si>
  <si>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</si>
  <si>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</si>
  <si>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</si>
  <si>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</si>
  <si>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</si>
  <si>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</si>
  <si>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</si>
  <si>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</si>
  <si>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</si>
  <si>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</si>
  <si>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</si>
  <si>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</si>
  <si>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</si>
  <si>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</si>
  <si>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</si>
  <si>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</si>
  <si>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</si>
  <si>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</si>
  <si>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</si>
  <si>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</si>
  <si>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</si>
  <si>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</si>
  <si>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</si>
  <si>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</si>
  <si>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</si>
  <si>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</si>
  <si>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</si>
  <si>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</si>
  <si>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</si>
  <si>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</si>
  <si>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</si>
  <si>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</si>
  <si>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</si>
  <si>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</si>
  <si>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</si>
  <si>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</si>
  <si>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</si>
  <si>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</si>
  <si>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</si>
  <si>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</si>
  <si>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</si>
  <si>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</si>
  <si>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</si>
  <si>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</si>
  <si>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</si>
  <si>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</si>
  <si>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</si>
  <si>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</si>
  <si>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</si>
  <si>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</si>
  <si>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</si>
  <si>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</si>
  <si>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</si>
  <si>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</si>
  <si>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</si>
  <si>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</si>
  <si>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</si>
  <si>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</si>
  <si>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</si>
  <si>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</si>
  <si>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</si>
  <si>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</si>
  <si>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</si>
  <si>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</si>
  <si>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</si>
  <si>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</si>
  <si>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</si>
  <si>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</si>
  <si>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</si>
  <si>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</si>
  <si>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</si>
  <si>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</si>
  <si>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</si>
  <si>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</si>
  <si>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</si>
  <si>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</si>
  <si>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</si>
  <si>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</si>
  <si>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</si>
  <si>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</si>
  <si>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</si>
  <si>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</si>
  <si>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</si>
  <si>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</si>
  <si>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</si>
  <si>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</si>
  <si>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</si>
  <si>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</si>
  <si>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</si>
  <si>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</si>
  <si>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</si>
  <si>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</si>
  <si>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</si>
  <si>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</si>
  <si>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</si>
  <si>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</si>
  <si>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</si>
  <si>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</si>
  <si>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</si>
  <si>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</si>
  <si>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</si>
  <si>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</si>
  <si>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</si>
  <si>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</si>
  <si>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</si>
  <si>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</si>
  <si>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</si>
  <si>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</si>
  <si>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</si>
  <si>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</si>
  <si>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</si>
  <si>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</si>
  <si>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</si>
  <si>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</si>
  <si>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</si>
  <si>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</si>
  <si>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</si>
  <si>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</si>
  <si>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</si>
  <si>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</si>
  <si>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</si>
  <si>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</si>
  <si>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</si>
  <si>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</si>
  <si>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</si>
  <si>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</si>
  <si>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</si>
  <si>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</si>
  <si>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</si>
  <si>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</si>
  <si>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</si>
  <si>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</si>
  <si>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</si>
  <si>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</si>
  <si>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</si>
  <si>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</si>
  <si>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</si>
  <si>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</si>
  <si>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</si>
  <si>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</si>
  <si>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</si>
  <si>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</si>
  <si>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</si>
  <si>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</si>
  <si>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</si>
  <si>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</si>
  <si>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</si>
  <si>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</si>
  <si>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</si>
  <si>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</si>
  <si>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</si>
  <si>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</si>
  <si>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</si>
  <si>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</si>
  <si>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</si>
  <si>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</si>
  <si>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</si>
  <si>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</si>
  <si>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</si>
  <si>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</si>
  <si>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</si>
  <si>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</si>
  <si>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</si>
  <si>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</si>
  <si>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</si>
  <si>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</si>
  <si>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</si>
  <si>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</si>
  <si>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</si>
  <si>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</si>
  <si>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</si>
  <si>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</si>
  <si>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</si>
  <si>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</si>
  <si>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</si>
  <si>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</si>
  <si>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</si>
  <si>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</si>
  <si>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</si>
  <si>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</si>
  <si>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</si>
  <si>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</si>
  <si>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</si>
  <si>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</si>
  <si>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</si>
  <si>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</si>
  <si>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</si>
  <si>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</si>
  <si>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</si>
  <si>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</si>
  <si>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</si>
  <si>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</si>
  <si>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</si>
  <si>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</si>
  <si>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</si>
  <si>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</si>
  <si>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</si>
  <si>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</si>
  <si>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</si>
  <si>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</si>
  <si>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</si>
  <si>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</si>
  <si>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</si>
  <si>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</si>
  <si>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</si>
  <si>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</si>
  <si>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</si>
  <si>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</si>
  <si>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</si>
  <si>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</si>
  <si>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</si>
  <si>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</si>
  <si>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</si>
  <si>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</si>
  <si>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</si>
  <si>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</si>
  <si>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</si>
  <si>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</si>
  <si>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</si>
  <si>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</si>
  <si>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</si>
  <si>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</si>
  <si>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</si>
  <si>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</si>
  <si>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</si>
  <si>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</si>
  <si>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</si>
  <si>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</si>
  <si>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</si>
  <si>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</si>
  <si>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</si>
  <si>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</si>
  <si>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</si>
  <si>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</si>
  <si>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</si>
  <si>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</si>
  <si>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</si>
  <si>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</si>
  <si>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</si>
  <si>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</si>
  <si>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</si>
  <si>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</si>
  <si>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</si>
  <si>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</si>
  <si>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</si>
  <si>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</si>
  <si>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</si>
  <si>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</si>
  <si>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</si>
  <si>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</si>
  <si>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</si>
  <si>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</si>
  <si>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</si>
  <si>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</si>
  <si>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</si>
  <si>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</si>
  <si>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</si>
  <si>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</si>
  <si>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</si>
  <si>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</si>
  <si>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</si>
  <si>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</si>
  <si>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</si>
  <si>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</si>
  <si>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</si>
  <si>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</si>
  <si>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</si>
  <si>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</si>
  <si>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</si>
  <si>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</si>
  <si>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</si>
  <si>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</si>
  <si>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</si>
  <si>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</si>
  <si>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</si>
  <si>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</si>
  <si>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</si>
  <si>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</si>
  <si>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</si>
  <si>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</si>
  <si>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</si>
  <si>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</si>
  <si>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</si>
  <si>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</si>
  <si>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</si>
  <si>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</si>
  <si>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</si>
  <si>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</si>
  <si>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</si>
  <si>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</si>
  <si>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</si>
  <si>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</si>
  <si>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</si>
  <si>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</si>
  <si>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</si>
  <si>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</si>
  <si>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</si>
  <si>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</si>
  <si>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</si>
  <si>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</si>
  <si>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</si>
  <si>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</si>
  <si>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</si>
  <si>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</si>
  <si>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</si>
  <si>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</si>
  <si>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</si>
  <si>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</si>
  <si>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</si>
  <si>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</si>
  <si>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</si>
  <si>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</si>
  <si>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</si>
  <si>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</si>
  <si>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</si>
  <si>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</si>
  <si>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</si>
  <si>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</si>
  <si>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</si>
  <si>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</si>
  <si>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</si>
  <si>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</si>
  <si>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</si>
  <si>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</si>
  <si>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</si>
  <si>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</si>
  <si>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</si>
  <si>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</si>
  <si>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</si>
  <si>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</si>
  <si>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</si>
  <si>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</si>
  <si>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</si>
  <si>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</si>
  <si>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</si>
  <si>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</si>
  <si>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</si>
  <si>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</si>
  <si>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</si>
  <si>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</si>
  <si>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</si>
  <si>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</si>
  <si>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</si>
  <si>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</si>
  <si>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</si>
  <si>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</si>
  <si>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</si>
  <si>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</si>
  <si>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</si>
  <si>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</si>
  <si>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</si>
  <si>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</si>
  <si>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</si>
  <si>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</si>
  <si>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</si>
  <si>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</si>
  <si>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</si>
  <si>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</si>
  <si>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</si>
  <si>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</si>
  <si>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</si>
  <si>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</si>
  <si>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</si>
  <si>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</si>
  <si>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</si>
  <si>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</si>
  <si>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</si>
  <si>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</si>
  <si>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</si>
  <si>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</si>
  <si>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</si>
  <si>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</si>
  <si>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</si>
  <si>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</si>
  <si>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</si>
  <si>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</si>
  <si>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</si>
  <si>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</si>
  <si>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</si>
  <si>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</si>
  <si>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</si>
  <si>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</si>
  <si>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</si>
  <si>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</si>
  <si>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</si>
  <si>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</si>
  <si>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</si>
  <si>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</si>
  <si>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</si>
  <si>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</si>
  <si>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</si>
  <si>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</si>
  <si>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</si>
  <si>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</si>
  <si>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</si>
  <si>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</si>
  <si>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</si>
  <si>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</si>
  <si>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</si>
  <si>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</si>
  <si>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</si>
  <si>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</si>
  <si>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</si>
  <si>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</si>
  <si>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</si>
  <si>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</si>
  <si>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</si>
  <si>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</si>
  <si>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</si>
  <si>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</si>
  <si>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</si>
  <si>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</si>
  <si>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</si>
  <si>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</si>
  <si>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</si>
  <si>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</si>
  <si>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</si>
  <si>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</si>
  <si>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</si>
  <si>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</si>
  <si>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</si>
  <si>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</si>
  <si>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</si>
  <si>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</si>
  <si>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</si>
  <si>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</si>
  <si>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</si>
  <si>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</si>
  <si>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</si>
  <si>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</si>
  <si>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</si>
  <si>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</si>
  <si>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</si>
  <si>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</si>
  <si>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</si>
  <si>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</si>
  <si>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</si>
  <si>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</si>
  <si>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</si>
  <si>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</si>
  <si>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</si>
  <si>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</si>
  <si>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</si>
  <si>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</si>
  <si>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</si>
  <si>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</si>
  <si>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</si>
  <si>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</si>
  <si>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</si>
  <si>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</si>
  <si>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</si>
  <si>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</si>
  <si>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</si>
  <si>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</si>
  <si>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</si>
  <si>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</si>
  <si>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</si>
  <si>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</si>
  <si>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</si>
  <si>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</si>
  <si>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</si>
  <si>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</si>
  <si>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</si>
  <si>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</si>
  <si>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</si>
  <si>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</si>
  <si>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</si>
  <si>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</si>
  <si>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</si>
  <si>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</si>
  <si>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</si>
  <si>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</si>
  <si>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</si>
  <si>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</si>
  <si>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</si>
  <si>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</si>
  <si>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</si>
  <si>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</si>
  <si>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</si>
  <si>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</si>
  <si>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</si>
  <si>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</si>
  <si>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</si>
  <si>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</si>
  <si>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</si>
  <si>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</si>
  <si>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</si>
  <si>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</si>
  <si>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</si>
  <si>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</si>
  <si>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</si>
  <si>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</si>
  <si>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</si>
  <si>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</si>
  <si>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</si>
  <si>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</si>
  <si>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</si>
  <si>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</si>
  <si>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</si>
  <si>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</si>
  <si>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</si>
  <si>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</si>
  <si>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</si>
  <si>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</si>
  <si>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</si>
  <si>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</si>
  <si>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</si>
  <si>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</si>
  <si>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</si>
  <si>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</si>
  <si>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</si>
  <si>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</si>
  <si>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</si>
  <si>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</si>
  <si>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</si>
  <si>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</si>
  <si>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</si>
  <si>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</si>
  <si>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</si>
  <si>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</si>
  <si>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</si>
  <si>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</si>
  <si>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</si>
  <si>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</si>
  <si>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</si>
  <si>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</si>
  <si>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</si>
  <si>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</si>
  <si>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</si>
  <si>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</si>
  <si>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</si>
  <si>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</si>
  <si>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</si>
  <si>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</si>
  <si>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</si>
  <si>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</si>
  <si>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</si>
  <si>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</si>
  <si>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</si>
  <si>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</si>
  <si>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</si>
  <si>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</si>
  <si>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</si>
  <si>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</si>
  <si>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</si>
  <si>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</si>
  <si>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</si>
  <si>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</si>
  <si>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</si>
  <si>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</si>
  <si>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</si>
  <si>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</si>
  <si>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</si>
  <si>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</si>
  <si>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</si>
  <si>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</si>
  <si>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</si>
  <si>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</si>
  <si>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</si>
  <si>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</si>
  <si>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</si>
  <si>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</si>
  <si>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</si>
  <si>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</si>
  <si>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</si>
  <si>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</si>
  <si>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</si>
  <si>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</si>
  <si>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</si>
  <si>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</si>
  <si>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</si>
  <si>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</si>
  <si>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</si>
  <si>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</si>
  <si>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</si>
  <si>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</si>
  <si>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</si>
  <si>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</si>
  <si>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</si>
  <si>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</si>
  <si>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</si>
  <si>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</si>
  <si>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</si>
  <si>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</si>
  <si>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</si>
  <si>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</si>
  <si>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</si>
  <si>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</si>
  <si>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</si>
  <si>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</si>
  <si>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</si>
  <si>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</si>
  <si>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</si>
  <si>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</si>
  <si>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</si>
  <si>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</si>
  <si>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</si>
  <si>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</si>
  <si>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</si>
  <si>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</si>
  <si>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</si>
  <si>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</si>
  <si>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</si>
  <si>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</si>
  <si>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</si>
  <si>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</si>
  <si>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</si>
  <si>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</si>
  <si>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</si>
  <si>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</si>
  <si>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</si>
  <si>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</si>
  <si>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</si>
  <si>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</si>
  <si>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</si>
  <si>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</si>
  <si>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</si>
  <si>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</si>
  <si>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</si>
  <si>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</si>
  <si>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</si>
  <si>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</si>
  <si>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</si>
  <si>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</si>
  <si>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</si>
  <si>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</si>
  <si>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</si>
  <si>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</si>
  <si>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</si>
  <si>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</si>
  <si>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</si>
  <si>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</si>
  <si>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</si>
  <si>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</si>
  <si>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</si>
  <si>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</si>
  <si>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</si>
  <si>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</si>
  <si>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</si>
  <si>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</si>
  <si>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</si>
  <si>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</si>
  <si>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</si>
  <si>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</si>
  <si>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</si>
  <si>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</si>
  <si>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</si>
  <si>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</si>
  <si>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</si>
  <si>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</si>
  <si>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</si>
  <si>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</si>
  <si>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</si>
  <si>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</si>
  <si>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</si>
  <si>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</si>
  <si>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</si>
  <si>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</si>
  <si>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</si>
  <si>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</si>
  <si>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</si>
  <si>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</si>
  <si>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</si>
  <si>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</si>
  <si>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</si>
  <si>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</si>
  <si>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</si>
  <si>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</si>
  <si>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</si>
  <si>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</si>
  <si>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</si>
  <si>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</si>
  <si>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</si>
  <si>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</si>
  <si>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</si>
  <si>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</si>
  <si>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</si>
  <si>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</si>
  <si>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</si>
  <si>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</si>
  <si>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</si>
  <si>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</si>
  <si>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</si>
  <si>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</si>
  <si>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</si>
  <si>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</si>
  <si>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</si>
  <si>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</si>
  <si>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</si>
  <si>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</si>
  <si>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</si>
  <si>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</si>
  <si>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</si>
  <si>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</si>
  <si>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</si>
  <si>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</si>
  <si>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</si>
  <si>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</si>
  <si>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</si>
  <si>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</si>
  <si>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</si>
  <si>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</si>
  <si>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</si>
  <si>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</si>
  <si>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</si>
  <si>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</si>
  <si>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</si>
  <si>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</si>
  <si>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</si>
  <si>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</si>
  <si>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</si>
  <si>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</si>
  <si>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</si>
  <si>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</si>
  <si>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</si>
  <si>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</si>
  <si>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</si>
  <si>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</si>
  <si>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</si>
  <si>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</si>
  <si>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</si>
  <si>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</si>
  <si>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</si>
  <si>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</si>
  <si>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</si>
  <si>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</si>
  <si>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</si>
  <si>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</si>
  <si>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</si>
  <si>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</si>
  <si>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</si>
  <si>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</si>
  <si>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</si>
  <si>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</si>
  <si>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</si>
  <si>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</si>
  <si>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</si>
  <si>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</si>
  <si>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</si>
  <si>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</si>
  <si>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</si>
  <si>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</si>
  <si>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</si>
  <si>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</si>
  <si>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</si>
  <si>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</si>
  <si>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</si>
  <si>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</si>
  <si>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</si>
  <si>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</si>
  <si>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</si>
  <si>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</si>
  <si>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</si>
  <si>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</si>
  <si>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</si>
  <si>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</si>
  <si>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</si>
  <si>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</si>
  <si>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</si>
  <si>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</si>
  <si>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</si>
  <si>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</si>
  <si>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</si>
  <si>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</si>
  <si>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</si>
  <si>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</si>
  <si>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</si>
  <si>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</si>
  <si>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</si>
  <si>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</si>
  <si>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</si>
  <si>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</si>
  <si>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</si>
  <si>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</si>
  <si>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</si>
  <si>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</si>
  <si>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</si>
  <si>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</si>
  <si>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</si>
  <si>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</si>
  <si>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</si>
  <si>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</si>
  <si>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</si>
  <si>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</si>
  <si>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</si>
  <si>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</si>
  <si>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</si>
  <si>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</si>
  <si>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</si>
  <si>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</si>
  <si>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</si>
  <si>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</si>
  <si>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</si>
  <si>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</si>
  <si>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</si>
  <si>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</si>
  <si>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</si>
  <si>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</si>
  <si>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</si>
  <si>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</si>
  <si>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</si>
  <si>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</si>
  <si>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</si>
  <si>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</si>
  <si>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</si>
  <si>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</si>
  <si>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</si>
  <si>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</si>
  <si>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</si>
  <si>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</si>
  <si>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</si>
  <si>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</si>
  <si>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</si>
  <si>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</si>
  <si>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</si>
  <si>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</si>
  <si>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</si>
  <si>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</si>
  <si>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</si>
  <si>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</si>
  <si>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</si>
  <si>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</si>
  <si>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</si>
  <si>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</si>
  <si>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</si>
  <si>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</si>
  <si>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</si>
  <si>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</si>
  <si>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</si>
  <si>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</si>
  <si>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</si>
  <si>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</si>
  <si>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</si>
  <si>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</si>
  <si>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</si>
  <si>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</si>
  <si>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</si>
  <si>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</si>
  <si>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</si>
  <si>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</si>
  <si>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</si>
  <si>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</si>
  <si>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</si>
  <si>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</si>
  <si>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</si>
  <si>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</si>
  <si>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</si>
  <si>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</si>
  <si>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</si>
  <si>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</si>
  <si>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</si>
  <si>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</si>
  <si>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</si>
  <si>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</si>
  <si>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</si>
  <si>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</si>
  <si>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</si>
  <si>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</si>
  <si>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</si>
  <si>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</si>
  <si>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</si>
  <si>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</si>
  <si>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</si>
  <si>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</si>
  <si>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</si>
  <si>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</si>
  <si>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</si>
  <si>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</si>
  <si>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</si>
  <si>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</si>
  <si>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</si>
  <si>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</si>
  <si>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</si>
  <si>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</si>
  <si>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</si>
  <si>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</si>
  <si>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</si>
  <si>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</si>
  <si>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</si>
  <si>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</si>
  <si>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</si>
  <si>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</si>
  <si>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</si>
  <si>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</si>
  <si>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</si>
  <si>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</si>
  <si>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</si>
  <si>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</si>
  <si>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</si>
  <si>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</si>
  <si>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</si>
  <si>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</si>
  <si>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</si>
  <si>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</si>
  <si>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</si>
  <si>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</si>
  <si>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</si>
  <si>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</si>
  <si>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</si>
  <si>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</si>
  <si>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</si>
  <si>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</si>
  <si>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</si>
  <si>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</si>
  <si>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</si>
  <si>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</si>
  <si>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</si>
  <si>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</si>
  <si>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</si>
  <si>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</si>
  <si>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</si>
  <si>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</si>
  <si>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</si>
  <si>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</si>
  <si>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</si>
  <si>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</si>
  <si>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</si>
  <si>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</si>
  <si>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</si>
  <si>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</si>
  <si>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</si>
  <si>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</si>
  <si>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</si>
  <si>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</si>
  <si>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</si>
  <si>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</si>
  <si>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</si>
  <si>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</si>
  <si>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</si>
  <si>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</si>
  <si>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</si>
  <si>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</si>
  <si>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</si>
  <si>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</si>
  <si>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</si>
  <si>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</si>
  <si>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</si>
  <si>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</si>
  <si>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</si>
  <si>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</si>
  <si>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</si>
  <si>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</si>
  <si>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</si>
  <si>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</si>
  <si>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</si>
  <si>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</si>
  <si>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</si>
  <si>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</si>
  <si>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</si>
  <si>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</si>
  <si>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</si>
  <si>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</si>
  <si>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</si>
  <si>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</si>
  <si>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</si>
  <si>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</si>
  <si>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</si>
  <si>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</si>
  <si>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</si>
  <si>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</si>
  <si>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</si>
  <si>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</si>
  <si>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</si>
  <si>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</si>
  <si>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</si>
  <si>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</si>
  <si>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</si>
  <si>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</si>
  <si>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</si>
  <si>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</si>
  <si>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</si>
  <si>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</si>
  <si>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</si>
  <si>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</si>
  <si>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</si>
  <si>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</si>
  <si>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</si>
  <si>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</si>
  <si>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</si>
  <si>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</si>
  <si>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</si>
  <si>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</si>
  <si>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</si>
  <si>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</si>
  <si>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</si>
  <si>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</si>
  <si>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</si>
  <si>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</si>
  <si>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</si>
  <si>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</si>
  <si>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</si>
  <si>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</si>
  <si>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</si>
  <si>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</si>
  <si>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</si>
  <si>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</si>
  <si>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</si>
  <si>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</si>
  <si>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</si>
  <si>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</si>
  <si>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</si>
  <si>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</si>
  <si>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</si>
  <si>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</si>
  <si>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</si>
  <si>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</si>
  <si>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</si>
  <si>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</si>
  <si>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</si>
  <si>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</si>
  <si>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</si>
  <si>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</si>
  <si>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</si>
  <si>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</si>
  <si>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</si>
  <si>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</si>
  <si>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</si>
  <si>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</si>
  <si>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</si>
  <si>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</si>
  <si>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</si>
  <si>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</si>
  <si>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</si>
  <si>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</si>
  <si>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</si>
  <si>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</si>
  <si>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</si>
  <si>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</si>
  <si>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</si>
  <si>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</si>
  <si>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</si>
  <si>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</si>
  <si>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</si>
  <si>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</si>
  <si>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</si>
  <si>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</si>
  <si>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</si>
  <si>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</si>
  <si>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</si>
  <si>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</si>
  <si>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</si>
  <si>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</si>
  <si>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</si>
  <si>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</si>
  <si>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</si>
  <si>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</si>
  <si>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</si>
  <si>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</si>
  <si>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</si>
  <si>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</si>
  <si>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</si>
  <si>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</si>
  <si>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</si>
  <si>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</si>
  <si>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</si>
  <si>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</si>
  <si>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</si>
  <si>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</si>
  <si>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</si>
  <si>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</si>
  <si>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</si>
  <si>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</si>
  <si>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</si>
  <si>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</si>
  <si>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</si>
  <si>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</si>
  <si>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</si>
  <si>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</si>
  <si>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</si>
  <si>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</si>
  <si>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</si>
  <si>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</si>
  <si>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</si>
  <si>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</si>
  <si>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</si>
  <si>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</si>
  <si>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</si>
  <si>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</si>
  <si>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</si>
  <si>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</si>
  <si>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</si>
  <si>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</si>
  <si>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</si>
  <si>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</si>
  <si>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</si>
  <si>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</si>
  <si>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</si>
  <si>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</si>
  <si>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</si>
  <si>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</si>
  <si>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</si>
  <si>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</si>
  <si>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</si>
  <si>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</si>
  <si>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</si>
  <si>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</si>
  <si>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</si>
  <si>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</si>
  <si>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</si>
  <si>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</si>
  <si>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</si>
  <si>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</si>
  <si>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</si>
  <si>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</si>
  <si>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</si>
  <si>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</si>
  <si>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</si>
  <si>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</si>
  <si>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</si>
  <si>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</si>
  <si>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</si>
  <si>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</si>
  <si>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</si>
  <si>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</si>
  <si>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</si>
  <si>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</si>
  <si>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</si>
  <si>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</si>
  <si>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</si>
  <si>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</si>
  <si>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</si>
  <si>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</si>
  <si>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</si>
  <si>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</si>
  <si>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</si>
  <si>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</si>
  <si>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</si>
  <si>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</si>
  <si>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</si>
  <si>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</si>
  <si>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</si>
  <si>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</si>
  <si>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</si>
  <si>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</si>
  <si>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</si>
  <si>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</si>
  <si>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</si>
  <si>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</si>
  <si>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</si>
  <si>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</si>
  <si>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</si>
  <si>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</si>
  <si>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</si>
  <si>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</si>
  <si>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</si>
  <si>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</si>
  <si>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</si>
  <si>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</si>
  <si>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</si>
  <si>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</si>
  <si>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</si>
  <si>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</si>
  <si>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</si>
  <si>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</si>
  <si>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</si>
  <si>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</si>
  <si>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</si>
  <si>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</si>
  <si>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</si>
  <si>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</si>
  <si>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</si>
  <si>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</si>
  <si>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</si>
  <si>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</si>
  <si>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</si>
  <si>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</si>
  <si>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</si>
  <si>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</si>
  <si>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</si>
  <si>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</si>
  <si>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</si>
  <si>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</si>
  <si>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</si>
  <si>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</si>
  <si>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</si>
  <si>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</si>
  <si>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</si>
  <si>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</si>
  <si>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</si>
  <si>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</si>
  <si>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</si>
  <si>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</si>
  <si>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</si>
  <si>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</si>
  <si>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</si>
  <si>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</si>
  <si>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</si>
  <si>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</si>
  <si>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</si>
  <si>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</si>
  <si>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</si>
  <si>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</si>
  <si>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</si>
  <si>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</si>
  <si>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</si>
  <si>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</si>
  <si>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</si>
  <si>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</si>
  <si>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</si>
  <si>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</si>
  <si>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</si>
  <si>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</si>
  <si>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</si>
  <si>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</si>
  <si>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</si>
  <si>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</si>
  <si>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</si>
  <si>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</si>
  <si>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</si>
  <si>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</si>
  <si>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</si>
  <si>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</si>
  <si>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</si>
  <si>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</si>
  <si>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</si>
  <si>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</si>
  <si>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</si>
  <si>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</si>
  <si>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</si>
  <si>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</si>
  <si>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</si>
  <si>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</si>
  <si>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</si>
  <si>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</si>
  <si>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</si>
  <si>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</si>
  <si>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</si>
  <si>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</si>
  <si>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</si>
  <si>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</si>
  <si>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</si>
  <si>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</si>
  <si>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</si>
  <si>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</si>
  <si>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</si>
  <si>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</si>
  <si>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</si>
  <si>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</si>
  <si>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</si>
  <si>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</si>
  <si>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</si>
  <si>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</si>
  <si>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</si>
  <si>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</si>
  <si>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</si>
  <si>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</si>
  <si>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</si>
  <si>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</si>
  <si>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</si>
  <si>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</si>
  <si>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</si>
  <si>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</si>
  <si>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</si>
  <si>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</si>
  <si>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</si>
  <si>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</si>
  <si>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</si>
  <si>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</si>
  <si>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</si>
  <si>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</si>
  <si>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</si>
  <si>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</si>
  <si>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</si>
  <si>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</si>
  <si>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</si>
  <si>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</si>
  <si>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</si>
  <si>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</si>
  <si>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</si>
  <si>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</si>
  <si>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</si>
  <si>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</si>
  <si>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</si>
  <si>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</si>
  <si>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</si>
  <si>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</si>
  <si>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</si>
  <si>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</si>
  <si>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</si>
  <si>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</si>
  <si>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</si>
  <si>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</si>
  <si>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</si>
  <si>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</si>
  <si>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</si>
  <si>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</si>
  <si>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</si>
  <si>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</si>
  <si>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</si>
  <si>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</si>
  <si>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</si>
  <si>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</si>
  <si>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</si>
  <si>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</si>
  <si>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</si>
  <si>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</si>
  <si>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</si>
  <si>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</si>
  <si>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</si>
  <si>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</si>
  <si>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</si>
  <si>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</si>
  <si>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</si>
  <si>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</si>
  <si>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</si>
  <si>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</si>
  <si>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</si>
  <si>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</si>
  <si>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</si>
  <si>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</si>
  <si>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</si>
  <si>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</si>
  <si>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</si>
  <si>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</si>
  <si>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</si>
  <si>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</si>
  <si>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</si>
  <si>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</si>
  <si>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</si>
  <si>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</si>
  <si>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</si>
  <si>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</si>
  <si>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</si>
  <si>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</si>
  <si>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</si>
  <si>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</si>
  <si>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</si>
  <si>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</si>
  <si>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</si>
  <si>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</si>
  <si>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</si>
  <si>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</si>
  <si>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</si>
  <si>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</si>
  <si>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</si>
  <si>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</si>
  <si>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</si>
  <si>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</si>
  <si>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</si>
  <si>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</si>
  <si>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</si>
  <si>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</si>
  <si>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</si>
  <si>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</si>
  <si>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</si>
  <si>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</si>
  <si>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</si>
  <si>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</si>
  <si>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</si>
  <si>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</si>
  <si>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</si>
  <si>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</si>
  <si>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</si>
  <si>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</si>
  <si>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</si>
  <si>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</si>
  <si>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</si>
  <si>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</si>
  <si>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</si>
  <si>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</si>
  <si>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</si>
  <si>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</si>
  <si>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</si>
  <si>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</si>
  <si>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</si>
  <si>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</si>
  <si>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</si>
  <si>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</si>
  <si>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</si>
  <si>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</si>
  <si>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</si>
  <si>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</si>
  <si>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</si>
  <si>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</si>
  <si>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</si>
  <si>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</si>
  <si>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</si>
  <si>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</si>
  <si>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</si>
  <si>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</si>
  <si>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</si>
  <si>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</si>
  <si>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</si>
  <si>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</si>
  <si>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</si>
  <si>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</si>
  <si>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</si>
  <si>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</si>
  <si>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</si>
  <si>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</si>
  <si>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</si>
  <si>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</si>
  <si>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</si>
  <si>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</si>
  <si>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</si>
  <si>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</si>
  <si>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</si>
  <si>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</si>
  <si>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</si>
  <si>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</si>
  <si>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</si>
  <si>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</si>
  <si>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</si>
  <si>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</si>
  <si>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</si>
  <si>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</si>
  <si>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</si>
  <si>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</si>
  <si>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</si>
  <si>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</si>
  <si>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</si>
  <si>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</si>
  <si>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</si>
  <si>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</si>
  <si>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</si>
  <si>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</si>
  <si>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</si>
  <si>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</si>
  <si>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</si>
  <si>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</si>
  <si>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</si>
  <si>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</si>
  <si>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</si>
  <si>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</si>
  <si>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</si>
  <si>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</si>
  <si>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</si>
  <si>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</si>
  <si>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</si>
  <si>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</si>
  <si>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</si>
  <si>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</si>
  <si>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</si>
  <si>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</si>
  <si>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</si>
  <si>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</si>
  <si>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</si>
  <si>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</si>
  <si>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</si>
  <si>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</si>
  <si>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</si>
  <si>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</si>
  <si>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</si>
  <si>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</si>
  <si>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</si>
  <si>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</si>
  <si>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</si>
  <si>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</si>
  <si>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</si>
  <si>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</si>
  <si>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</si>
  <si>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</si>
  <si>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</si>
  <si>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</si>
  <si>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</si>
  <si>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</si>
  <si>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</si>
  <si>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</si>
  <si>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</si>
  <si>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</si>
  <si>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</si>
  <si>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</si>
  <si>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</si>
  <si>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</si>
  <si>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</si>
  <si>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</si>
  <si>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</si>
  <si>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</si>
  <si>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</si>
  <si>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</si>
  <si>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</si>
  <si>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</si>
  <si>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</si>
  <si>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</si>
  <si>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</si>
  <si>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</si>
  <si>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</si>
  <si>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</si>
  <si>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</si>
  <si>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</si>
  <si>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</si>
  <si>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</si>
  <si>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</si>
  <si>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</si>
  <si>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</si>
  <si>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</si>
  <si>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</si>
  <si>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</si>
  <si>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</si>
  <si>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</si>
  <si>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</si>
  <si>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</si>
  <si>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</si>
  <si>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</si>
  <si>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</si>
  <si>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</si>
  <si>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</si>
  <si>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</si>
  <si>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</si>
  <si>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</si>
  <si>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</si>
  <si>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</si>
  <si>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</si>
  <si>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</si>
  <si>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</si>
  <si>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</si>
  <si>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</si>
  <si>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</si>
  <si>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</si>
  <si>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</si>
  <si>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</si>
  <si>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</si>
  <si>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</si>
  <si>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</si>
  <si>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</si>
  <si>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</si>
  <si>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</si>
  <si>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</si>
  <si>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</si>
  <si>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</si>
  <si>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</si>
  <si>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</si>
  <si>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</si>
  <si>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</si>
  <si>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</si>
  <si>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</si>
  <si>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</si>
  <si>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</si>
  <si>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</si>
  <si>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</si>
  <si>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</si>
  <si>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</si>
  <si>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</si>
  <si>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</si>
  <si>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</si>
  <si>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</si>
  <si>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</si>
  <si>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</si>
  <si>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</si>
  <si>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</si>
  <si>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</si>
  <si>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</si>
  <si>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</si>
  <si>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</si>
  <si>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</si>
  <si>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</si>
  <si>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</si>
  <si>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</si>
  <si>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</si>
  <si>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</si>
  <si>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</si>
  <si>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</si>
  <si>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</si>
  <si>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</si>
  <si>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</si>
  <si>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</si>
  <si>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</si>
  <si>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</si>
  <si>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</si>
  <si>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</si>
  <si>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</si>
  <si>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</si>
  <si>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</si>
  <si>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</si>
  <si>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</si>
  <si>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</si>
  <si>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</si>
  <si>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</si>
  <si>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</si>
  <si>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</si>
  <si>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</si>
  <si>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</si>
  <si>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</si>
  <si>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</si>
  <si>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</si>
  <si>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</si>
  <si>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</si>
  <si>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</si>
  <si>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</si>
  <si>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</si>
  <si>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</si>
  <si>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</si>
  <si>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</si>
  <si>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</si>
  <si>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</si>
  <si>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</si>
  <si>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</si>
  <si>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</si>
  <si>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</si>
  <si>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</si>
  <si>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</si>
  <si>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</si>
  <si>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</si>
  <si>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</si>
  <si>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</si>
  <si>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</si>
  <si>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</si>
  <si>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</si>
  <si>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</si>
  <si>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</si>
  <si>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</si>
  <si>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</si>
  <si>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</si>
  <si>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</si>
  <si>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</si>
  <si>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</si>
  <si>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</si>
  <si>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</si>
  <si>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</si>
  <si>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</si>
  <si>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</si>
  <si>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</si>
  <si>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</si>
  <si>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</si>
  <si>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</si>
  <si>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</si>
  <si>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</si>
  <si>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</si>
  <si>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</si>
  <si>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</si>
  <si>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</si>
  <si>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</si>
  <si>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</si>
  <si>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</si>
  <si>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</si>
  <si>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</si>
  <si>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</si>
  <si>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</si>
  <si>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</si>
  <si>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</si>
  <si>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</si>
  <si>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</si>
  <si>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</si>
  <si>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</si>
  <si>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</si>
  <si>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</si>
  <si>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</si>
  <si>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</si>
  <si>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</si>
  <si>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</si>
  <si>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</si>
  <si>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</si>
  <si>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</si>
  <si>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</si>
  <si>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</si>
  <si>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</si>
  <si>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</si>
  <si>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</si>
  <si>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</si>
  <si>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</si>
  <si>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</si>
  <si>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</si>
  <si>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</si>
  <si>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</si>
  <si>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</si>
  <si>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</si>
  <si>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</si>
  <si>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</si>
  <si>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</si>
  <si>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</si>
  <si>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</si>
  <si>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</si>
  <si>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</si>
  <si>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</si>
  <si>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</si>
  <si>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</si>
  <si>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</si>
  <si>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</si>
  <si>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</si>
  <si>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</si>
  <si>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</si>
  <si>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</si>
  <si>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</si>
  <si>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</si>
  <si>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</si>
  <si>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</si>
  <si>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</si>
  <si>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</si>
  <si>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</si>
  <si>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</si>
  <si>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</si>
  <si>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</si>
  <si>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</si>
  <si>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</si>
  <si>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</si>
  <si>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</si>
  <si>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</si>
  <si>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</si>
  <si>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</si>
  <si>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</si>
  <si>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</si>
  <si>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</si>
  <si>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</si>
  <si>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</si>
  <si>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</si>
  <si>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</si>
  <si>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</si>
  <si>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</si>
  <si>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</si>
  <si>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</si>
  <si>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</si>
  <si>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</si>
  <si>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</si>
  <si>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</si>
  <si>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</si>
  <si>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</si>
  <si>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</si>
  <si>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</si>
  <si>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</si>
  <si>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</si>
  <si>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</si>
  <si>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</si>
  <si>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</si>
  <si>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</si>
  <si>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</si>
  <si>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</si>
  <si>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</si>
  <si>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</si>
  <si>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</si>
  <si>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</si>
  <si>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</si>
  <si>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</si>
  <si>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</si>
  <si>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</si>
  <si>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</si>
  <si>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</si>
  <si>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</si>
  <si>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</si>
  <si>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</si>
  <si>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</si>
  <si>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</si>
  <si>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</si>
  <si>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</si>
  <si>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</si>
  <si>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</si>
  <si>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</si>
  <si>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</si>
  <si>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</si>
  <si>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</si>
  <si>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</si>
  <si>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</si>
  <si>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</si>
  <si>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</si>
  <si>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</si>
  <si>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</si>
  <si>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</si>
  <si>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</si>
  <si>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</si>
  <si>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</si>
  <si>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</si>
  <si>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</si>
  <si>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</si>
  <si>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</si>
  <si>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</si>
  <si>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</si>
  <si>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</si>
  <si>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</si>
  <si>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</si>
  <si>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</si>
  <si>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</si>
  <si>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</si>
  <si>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</si>
  <si>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</si>
  <si>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</si>
  <si>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</si>
  <si>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</si>
  <si>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</si>
  <si>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</si>
  <si>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</si>
  <si>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</si>
  <si>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</si>
  <si>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</si>
  <si>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</si>
  <si>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</si>
  <si>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</si>
  <si>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</si>
  <si>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</si>
  <si>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</si>
  <si>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</si>
  <si>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</si>
  <si>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</si>
  <si>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</si>
  <si>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</si>
  <si>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</si>
  <si>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</si>
  <si>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</si>
  <si>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</si>
  <si>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</si>
  <si>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</si>
  <si>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</si>
  <si>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</si>
  <si>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</si>
  <si>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</si>
  <si>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</si>
  <si>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</si>
  <si>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</si>
  <si>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</si>
  <si>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</si>
  <si>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</si>
  <si>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</si>
  <si>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</si>
  <si>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</si>
  <si>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</si>
  <si>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</si>
  <si>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</si>
  <si>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</si>
  <si>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</si>
  <si>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</si>
  <si>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</si>
  <si>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</si>
  <si>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</si>
  <si>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</si>
  <si>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</si>
  <si>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</si>
  <si>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</si>
  <si>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</si>
  <si>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</si>
  <si>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</si>
  <si>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</si>
  <si>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</si>
  <si>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</si>
  <si>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</si>
  <si>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</si>
  <si>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</si>
  <si>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</si>
  <si>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</si>
  <si>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</si>
  <si>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</si>
  <si>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</si>
  <si>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</si>
  <si>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</si>
  <si>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</si>
  <si>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</si>
  <si>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</si>
  <si>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</si>
  <si>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</si>
  <si>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</si>
  <si>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</si>
  <si>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</si>
  <si>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</si>
  <si>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</si>
  <si>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</si>
  <si>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</si>
  <si>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</si>
  <si>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</si>
  <si>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</si>
  <si>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</si>
  <si>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</si>
  <si>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</si>
  <si>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</si>
  <si>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</si>
  <si>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</si>
  <si>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</si>
  <si>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</si>
  <si>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</si>
  <si>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</si>
  <si>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</si>
  <si>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</si>
  <si>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</si>
  <si>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</si>
  <si>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</si>
  <si>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</si>
  <si>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</si>
  <si>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</si>
  <si>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</si>
  <si>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</si>
  <si>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</si>
  <si>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</si>
  <si>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</si>
  <si>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</si>
  <si>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</si>
  <si>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</si>
  <si>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</si>
  <si>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</si>
  <si>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</si>
  <si>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</si>
  <si>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</si>
  <si>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</si>
  <si>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</si>
  <si>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</si>
  <si>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</si>
  <si>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</si>
  <si>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</si>
  <si>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</si>
  <si>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</si>
  <si>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</si>
  <si>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</si>
  <si>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</si>
  <si>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</si>
  <si>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</si>
  <si>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</si>
  <si>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</si>
  <si>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</si>
  <si>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</si>
  <si>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</si>
  <si>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</si>
  <si>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</si>
  <si>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</si>
  <si>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</si>
  <si>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</si>
  <si>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</si>
  <si>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</si>
  <si>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</si>
  <si>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</si>
  <si>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</si>
  <si>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</si>
  <si>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</si>
  <si>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</si>
  <si>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</si>
  <si>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</si>
  <si>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</si>
  <si>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</si>
  <si>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</si>
  <si>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</si>
  <si>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</si>
  <si>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</si>
  <si>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</si>
  <si>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</si>
  <si>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</si>
  <si>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</si>
  <si>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</si>
  <si>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</si>
  <si>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</si>
  <si>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</si>
  <si>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</si>
  <si>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</si>
  <si>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</si>
  <si>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</si>
  <si>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</si>
  <si>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</si>
  <si>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</si>
  <si>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</si>
  <si>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</si>
  <si>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</si>
  <si>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</si>
  <si>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</si>
  <si>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</si>
  <si>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</si>
  <si>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</si>
  <si>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</si>
  <si>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</si>
  <si>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</si>
  <si>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</si>
  <si>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</si>
  <si>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</si>
  <si>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</si>
  <si>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</si>
  <si>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</si>
  <si>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</si>
  <si>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</si>
  <si>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</si>
  <si>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</si>
  <si>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</si>
  <si>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</si>
  <si>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</si>
  <si>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</si>
  <si>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</si>
  <si>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</si>
  <si>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</si>
  <si>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</si>
  <si>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</si>
  <si>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</si>
  <si>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</si>
  <si>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</si>
  <si>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</si>
  <si>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</si>
  <si>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</si>
  <si>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</si>
  <si>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</si>
  <si>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</si>
  <si>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</si>
  <si>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</si>
  <si>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</si>
  <si>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</si>
  <si>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</si>
  <si>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</si>
  <si>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</si>
  <si>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</si>
  <si>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</si>
  <si>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</si>
  <si>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</si>
  <si>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</si>
  <si>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</si>
  <si>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</si>
  <si>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</si>
  <si>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</si>
  <si>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</si>
  <si>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</si>
  <si>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</si>
  <si>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</si>
  <si>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</si>
  <si>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</si>
  <si>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</si>
  <si>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</si>
  <si>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</si>
  <si>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</si>
  <si>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</si>
  <si>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</si>
  <si>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</si>
  <si>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</si>
  <si>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</si>
  <si>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</si>
  <si>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</si>
  <si>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</si>
  <si>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</si>
  <si>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</si>
  <si>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</si>
  <si>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</si>
  <si>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</si>
  <si>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</si>
  <si>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</si>
  <si>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</si>
  <si>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</si>
  <si>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</si>
  <si>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</si>
  <si>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</si>
  <si>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</si>
  <si>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</si>
  <si>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</si>
  <si>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</si>
  <si>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</si>
  <si>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</si>
  <si>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</si>
  <si>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</si>
  <si>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</si>
  <si>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</si>
  <si>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</si>
  <si>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</si>
  <si>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</si>
  <si>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</si>
  <si>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</si>
  <si>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</si>
  <si>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</si>
  <si>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</si>
  <si>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</si>
  <si>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</si>
  <si>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</si>
  <si>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</si>
  <si>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</si>
  <si>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</si>
  <si>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</si>
  <si>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</si>
  <si>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</si>
  <si>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</si>
  <si>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</si>
  <si>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</si>
  <si>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</si>
  <si>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</si>
  <si>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</si>
  <si>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</si>
  <si>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</si>
  <si>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</si>
  <si>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</si>
  <si>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</si>
  <si>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</si>
  <si>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</si>
  <si>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</si>
  <si>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</si>
  <si>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</si>
  <si>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</si>
  <si>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</si>
  <si>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</si>
  <si>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</si>
  <si>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</si>
  <si>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</si>
  <si>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</si>
  <si>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</si>
  <si>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</si>
  <si>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</si>
  <si>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</si>
  <si>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</si>
  <si>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</si>
  <si>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</si>
  <si>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</si>
  <si>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</si>
  <si>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</si>
  <si>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</si>
  <si>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</si>
  <si>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</si>
  <si>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</si>
  <si>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</si>
  <si>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</si>
  <si>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</si>
  <si>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</si>
  <si>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</si>
  <si>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</si>
  <si>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</si>
  <si>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</si>
  <si>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</si>
  <si>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</si>
  <si>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</si>
  <si>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</si>
  <si>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</si>
  <si>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</si>
  <si>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</si>
  <si>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</si>
  <si>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</si>
  <si>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</si>
  <si>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</si>
  <si>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</si>
  <si>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</si>
  <si>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</si>
  <si>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</si>
  <si>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</si>
  <si>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</si>
  <si>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</si>
  <si>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</si>
  <si>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</si>
  <si>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</si>
  <si>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</si>
  <si>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</si>
  <si>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</si>
  <si>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</si>
  <si>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</si>
  <si>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</si>
  <si>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</si>
  <si>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</si>
  <si>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</si>
  <si>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</si>
  <si>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</si>
  <si>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</si>
  <si>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</si>
  <si>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</si>
  <si>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</si>
  <si>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</si>
  <si>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</si>
  <si>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</si>
  <si>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</si>
  <si>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</si>
  <si>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</si>
  <si>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</si>
  <si>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</si>
  <si>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</si>
  <si>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</si>
  <si>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</si>
  <si>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</si>
  <si>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</si>
  <si>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</si>
  <si>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</si>
  <si>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</si>
  <si>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</si>
  <si>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</si>
  <si>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</si>
  <si>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</si>
  <si>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</si>
  <si>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</si>
  <si>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</si>
  <si>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</si>
  <si>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</si>
  <si>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</si>
  <si>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</si>
  <si>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</si>
  <si>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</si>
  <si>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</si>
  <si>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</si>
  <si>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</si>
  <si>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</si>
  <si>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</si>
  <si>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</si>
  <si>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</si>
  <si>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</si>
  <si>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</si>
  <si>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</si>
  <si>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</si>
  <si>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</si>
  <si>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</si>
  <si>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</si>
  <si>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</si>
  <si>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</si>
  <si>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</si>
  <si>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</si>
  <si>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</si>
  <si>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</si>
  <si>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</si>
  <si>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</si>
  <si>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</si>
  <si>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</si>
  <si>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</si>
  <si>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</si>
  <si>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</si>
  <si>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</si>
  <si>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</si>
  <si>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</si>
  <si>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</si>
  <si>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</si>
  <si>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</si>
  <si>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</si>
  <si>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</si>
  <si>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</si>
  <si>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</si>
  <si>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</si>
  <si>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</si>
  <si>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</si>
  <si>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</si>
  <si>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</si>
  <si>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</si>
  <si>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</si>
  <si>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</si>
  <si>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</si>
  <si>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</si>
  <si>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</si>
  <si>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</si>
  <si>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</si>
  <si>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</si>
  <si>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</si>
  <si>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</si>
  <si>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</si>
  <si>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</si>
  <si>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</si>
  <si>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</si>
  <si>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</si>
  <si>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</si>
  <si>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</si>
  <si>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</si>
  <si>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</si>
  <si>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</si>
  <si>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</si>
  <si>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</si>
  <si>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</si>
  <si>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</si>
  <si>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</si>
  <si>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</si>
  <si>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</si>
  <si>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</si>
  <si>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</si>
  <si>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</si>
  <si>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</si>
  <si>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</si>
  <si>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</si>
  <si>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</si>
  <si>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</si>
  <si>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</si>
  <si>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</si>
  <si>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</si>
  <si>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</si>
  <si>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</si>
  <si>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</si>
  <si>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</si>
  <si>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</si>
  <si>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</si>
  <si>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</si>
  <si>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</si>
  <si>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</si>
  <si>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</si>
  <si>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</si>
  <si>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</si>
  <si>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</si>
  <si>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</si>
  <si>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</si>
  <si>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</si>
  <si>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</si>
  <si>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</si>
  <si>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</si>
  <si>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</si>
  <si>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</si>
  <si>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</si>
  <si>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</si>
  <si>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</si>
  <si>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</si>
  <si>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</si>
  <si>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</si>
  <si>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</si>
  <si>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</si>
  <si>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</si>
  <si>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</si>
  <si>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</si>
  <si>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</si>
  <si>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</si>
  <si>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</si>
  <si>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</si>
  <si>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</si>
  <si>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</si>
  <si>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</si>
  <si>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</si>
  <si>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</si>
  <si>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</si>
  <si>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</si>
  <si>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</si>
  <si>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</si>
  <si>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</si>
  <si>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</si>
  <si>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</si>
  <si>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</si>
  <si>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</si>
  <si>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</si>
  <si>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</si>
  <si>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</si>
  <si>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</si>
  <si>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</si>
  <si>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</si>
  <si>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</si>
  <si>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</si>
  <si>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</si>
  <si>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</si>
  <si>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</si>
  <si>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</si>
  <si>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</si>
  <si>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</si>
  <si>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</si>
  <si>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</si>
  <si>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</si>
  <si>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</si>
  <si>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</si>
  <si>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</si>
  <si>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</si>
  <si>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</si>
  <si>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</si>
  <si>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</si>
  <si>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</si>
  <si>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</si>
  <si>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</si>
  <si>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</si>
  <si>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</si>
  <si>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</si>
  <si>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</si>
  <si>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</si>
  <si>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</si>
  <si>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</si>
  <si>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</si>
  <si>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</si>
  <si>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</si>
  <si>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</si>
  <si>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</si>
  <si>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</si>
  <si>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</si>
  <si>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</si>
  <si>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</si>
  <si>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</si>
  <si>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</si>
  <si>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</si>
  <si>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</si>
  <si>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</si>
  <si>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</si>
  <si>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</si>
  <si>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</si>
  <si>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</si>
  <si>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</si>
  <si>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</si>
  <si>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</si>
  <si>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</si>
  <si>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</si>
  <si>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</si>
  <si>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</si>
  <si>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</si>
  <si>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</si>
  <si>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</si>
  <si>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</si>
  <si>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</si>
  <si>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</si>
  <si>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</si>
  <si>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</si>
  <si>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</si>
  <si>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</si>
  <si>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</si>
  <si>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</si>
  <si>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</si>
  <si>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</si>
  <si>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</si>
  <si>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</si>
  <si>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</si>
  <si>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</si>
  <si>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</si>
  <si>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</si>
  <si>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</si>
  <si>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</si>
  <si>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</si>
  <si>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</si>
  <si>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</si>
  <si>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</si>
  <si>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</si>
  <si>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</si>
  <si>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</si>
  <si>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</si>
  <si>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</si>
  <si>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</si>
  <si>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</si>
  <si>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</si>
  <si>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</si>
  <si>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</si>
  <si>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</si>
  <si>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</si>
  <si>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</si>
  <si>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</si>
  <si>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</si>
  <si>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</si>
  <si>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</si>
  <si>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</si>
  <si>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</si>
  <si>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</si>
  <si>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</si>
  <si>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</si>
  <si>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</si>
  <si>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</si>
  <si>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</si>
  <si>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</si>
  <si>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</si>
  <si>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</si>
  <si>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</si>
  <si>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</si>
  <si>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</si>
  <si>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</si>
  <si>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</si>
  <si>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</si>
  <si>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</si>
  <si>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</si>
  <si>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</si>
  <si>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</si>
  <si>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</si>
  <si>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</si>
  <si>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</si>
  <si>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</si>
  <si>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</si>
  <si>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</si>
  <si>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</si>
  <si>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</si>
  <si>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</si>
  <si>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</si>
  <si>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</si>
  <si>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</si>
  <si>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</si>
  <si>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</si>
  <si>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</si>
  <si>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</si>
  <si>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</si>
  <si>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</si>
  <si>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</si>
  <si>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</si>
  <si>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</si>
  <si>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</si>
  <si>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</si>
  <si>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</si>
  <si>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</si>
  <si>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</si>
  <si>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</si>
  <si>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</si>
  <si>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</si>
  <si>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</si>
  <si>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</si>
  <si>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</si>
  <si>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</si>
  <si>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</si>
  <si>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</si>
  <si>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</si>
  <si>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</si>
  <si>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</si>
  <si>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</si>
  <si>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</si>
  <si>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</si>
  <si>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</si>
  <si>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</si>
  <si>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</si>
  <si>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</si>
  <si>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</si>
  <si>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</si>
  <si>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</si>
  <si>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</si>
  <si>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</si>
  <si>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</si>
  <si>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</si>
  <si>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</si>
  <si>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</si>
  <si>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</si>
  <si>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</si>
  <si>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</si>
  <si>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</si>
  <si>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</si>
  <si>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</si>
  <si>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</si>
  <si>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</si>
  <si>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</si>
  <si>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</si>
  <si>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</si>
  <si>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</si>
  <si>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</si>
  <si>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</si>
  <si>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</si>
  <si>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</si>
  <si>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</si>
  <si>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</si>
  <si>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</si>
  <si>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</si>
  <si>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</si>
  <si>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</si>
  <si>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</si>
  <si>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</si>
  <si>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</si>
  <si>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</si>
  <si>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</si>
  <si>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</si>
  <si>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</si>
  <si>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</si>
  <si>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</si>
  <si>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</si>
  <si>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</si>
  <si>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</si>
  <si>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</si>
  <si>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</si>
  <si>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</si>
  <si>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</si>
  <si>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</si>
  <si>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</si>
  <si>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</si>
  <si>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</si>
  <si>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</si>
  <si>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</si>
  <si>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</si>
  <si>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</si>
  <si>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</si>
  <si>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</si>
  <si>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</si>
  <si>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</si>
  <si>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</si>
  <si>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</si>
  <si>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</si>
  <si>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</si>
  <si>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</si>
  <si>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</si>
  <si>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</si>
  <si>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</si>
  <si>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</si>
  <si>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</si>
  <si>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</si>
  <si>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</si>
  <si>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</si>
  <si>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</si>
  <si>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</si>
  <si>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</si>
  <si>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</si>
  <si>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</si>
  <si>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</si>
  <si>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</si>
  <si>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</si>
  <si>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</si>
  <si>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</si>
  <si>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</si>
  <si>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</si>
  <si>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</si>
  <si>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</si>
  <si>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</si>
  <si>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</si>
  <si>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</si>
  <si>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</si>
  <si>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</si>
  <si>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</si>
  <si>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</si>
  <si>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</si>
  <si>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</si>
  <si>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</si>
  <si>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</si>
  <si>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</si>
  <si>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</si>
  <si>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</si>
  <si>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</si>
  <si>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</si>
  <si>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</si>
  <si>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</si>
  <si>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</si>
  <si>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</si>
  <si>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</si>
  <si>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</si>
  <si>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</si>
  <si>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</si>
  <si>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</si>
  <si>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</si>
  <si>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</si>
  <si>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</si>
  <si>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</si>
  <si>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</si>
  <si>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</si>
  <si>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</si>
  <si>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</si>
  <si>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</si>
  <si>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</si>
  <si>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</si>
  <si>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</si>
  <si>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</si>
  <si>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</si>
  <si>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</si>
  <si>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</si>
  <si>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</si>
  <si>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</si>
  <si>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</si>
  <si>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</si>
  <si>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</si>
  <si>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</si>
  <si>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</si>
  <si>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</si>
  <si>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</si>
  <si>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</si>
  <si>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</si>
  <si>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</si>
  <si>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</si>
  <si>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</si>
  <si>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</si>
  <si>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</si>
  <si>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</si>
  <si>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</si>
  <si>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</si>
  <si>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</si>
  <si>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</si>
  <si>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</si>
  <si>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</si>
  <si>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</si>
  <si>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</si>
  <si>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</si>
  <si>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</si>
  <si>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</si>
  <si>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</si>
  <si>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</si>
  <si>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</si>
  <si>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</si>
  <si>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</si>
  <si>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</si>
  <si>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</si>
  <si>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</si>
  <si>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</si>
  <si>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</si>
  <si>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</si>
  <si>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</si>
  <si>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</si>
  <si>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</si>
  <si>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</si>
  <si>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</si>
  <si>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</si>
  <si>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</si>
  <si>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</si>
  <si>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</si>
  <si>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</si>
  <si>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</si>
  <si>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</si>
  <si>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</si>
  <si>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</si>
  <si>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</si>
  <si>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</si>
  <si>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</si>
  <si>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</si>
  <si>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</si>
  <si>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</si>
  <si>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</si>
  <si>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</si>
  <si>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</si>
  <si>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</si>
  <si>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</si>
  <si>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</si>
  <si>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</si>
  <si>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</si>
  <si>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</si>
  <si>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</si>
  <si>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</si>
  <si>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</si>
  <si>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</si>
  <si>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</si>
  <si>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</si>
  <si>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</si>
  <si>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</si>
  <si>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</si>
  <si>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</si>
  <si>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</si>
  <si>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</si>
  <si>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</si>
  <si>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</si>
  <si>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</si>
  <si>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</si>
  <si>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</si>
  <si>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</si>
  <si>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</si>
  <si>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</si>
  <si>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</si>
  <si>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</si>
  <si>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</si>
  <si>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</si>
  <si>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</si>
  <si>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</si>
  <si>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</si>
  <si>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</si>
  <si>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</si>
  <si>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</si>
  <si>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</si>
  <si>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</si>
  <si>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</si>
  <si>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</si>
  <si>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</si>
  <si>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</si>
  <si>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</si>
  <si>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</si>
  <si>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</si>
  <si>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</si>
  <si>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</si>
  <si>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</si>
  <si>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</si>
  <si>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</si>
  <si>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</si>
  <si>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</si>
  <si>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</si>
  <si>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</si>
  <si>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</si>
  <si>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</si>
  <si>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</si>
  <si>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</si>
  <si>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</si>
  <si>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</si>
  <si>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</si>
  <si>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</si>
  <si>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</si>
  <si>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</si>
  <si>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</si>
  <si>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</si>
  <si>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</si>
  <si>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</si>
  <si>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</si>
  <si>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</si>
  <si>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</si>
  <si>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</si>
  <si>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</si>
  <si>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</si>
  <si>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</si>
  <si>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</si>
  <si>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</si>
  <si>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</si>
  <si>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</si>
  <si>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</si>
  <si>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</si>
  <si>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</si>
  <si>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</si>
  <si>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</si>
  <si>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</si>
  <si>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</si>
  <si>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</si>
  <si>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</si>
  <si>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</si>
  <si>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</si>
  <si>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</si>
  <si>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</si>
  <si>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</si>
  <si>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</si>
  <si>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</si>
  <si>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</si>
  <si>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</si>
  <si>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</si>
  <si>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</si>
  <si>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</si>
  <si>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</si>
  <si>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</si>
  <si>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</si>
  <si>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</si>
  <si>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</si>
  <si>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</si>
  <si>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</si>
  <si>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</si>
  <si>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</si>
  <si>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</si>
  <si>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</si>
  <si>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</si>
  <si>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</si>
  <si>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</si>
  <si>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</si>
  <si>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</si>
  <si>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</si>
  <si>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</si>
  <si>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</si>
  <si>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</si>
  <si>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</si>
  <si>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</si>
  <si>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</si>
  <si>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</si>
  <si>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</si>
  <si>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</si>
  <si>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</si>
  <si>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</si>
  <si>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</si>
  <si>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</si>
  <si>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</si>
  <si>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</si>
  <si>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</si>
  <si>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</si>
  <si>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</si>
  <si>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</si>
  <si>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</si>
  <si>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</si>
  <si>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</si>
  <si>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</si>
  <si>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</si>
  <si>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</si>
  <si>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</si>
  <si>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</si>
  <si>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</si>
  <si>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</si>
  <si>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</si>
  <si>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</si>
  <si>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</si>
  <si>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</si>
  <si>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</si>
  <si>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</si>
  <si>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</si>
  <si>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</si>
  <si>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</si>
  <si>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</si>
  <si>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</si>
  <si>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</si>
  <si>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</si>
  <si>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</si>
  <si>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</si>
  <si>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</si>
  <si>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</si>
  <si>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</si>
  <si>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</si>
  <si>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</si>
  <si>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</si>
  <si>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</si>
  <si>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</si>
  <si>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</si>
  <si>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</si>
  <si>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</si>
  <si>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</si>
  <si>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</si>
  <si>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</si>
  <si>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</si>
  <si>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</si>
  <si>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</si>
  <si>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</si>
  <si>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</si>
  <si>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</si>
  <si>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</si>
  <si>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</si>
  <si>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</si>
  <si>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</si>
  <si>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</si>
  <si>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</si>
  <si>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</si>
  <si>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</si>
  <si>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</si>
  <si>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</si>
  <si>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</si>
  <si>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</si>
  <si>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</si>
  <si>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</si>
  <si>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</si>
  <si>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</si>
  <si>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</si>
  <si>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</si>
  <si>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</si>
  <si>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</si>
  <si>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</si>
  <si>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</si>
  <si>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</si>
  <si>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</si>
  <si>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</si>
  <si>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</si>
  <si>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</si>
  <si>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</si>
  <si>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</si>
  <si>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</si>
  <si>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</si>
  <si>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</si>
  <si>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</si>
  <si>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</si>
  <si>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</si>
  <si>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</si>
  <si>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</si>
  <si>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</si>
  <si>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</si>
  <si>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</si>
  <si>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</si>
  <si>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</si>
  <si>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</si>
  <si>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</si>
  <si>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</si>
  <si>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</si>
  <si>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</si>
  <si>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</si>
  <si>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</si>
  <si>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</si>
  <si>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</si>
  <si>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</si>
  <si>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</si>
  <si>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</si>
  <si>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</si>
  <si>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</si>
  <si>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</si>
  <si>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</si>
  <si>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</si>
  <si>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</si>
  <si>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</si>
  <si>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</si>
  <si>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</si>
  <si>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</si>
  <si>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</si>
  <si>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</si>
  <si>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</si>
  <si>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</si>
  <si>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</si>
  <si>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</si>
  <si>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</si>
  <si>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</si>
  <si>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</si>
  <si>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</si>
  <si>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</si>
  <si>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</si>
  <si>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</si>
  <si>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</si>
  <si>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</si>
  <si>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</si>
  <si>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</si>
  <si>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</si>
  <si>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</si>
  <si>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</si>
  <si>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</si>
  <si>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</si>
  <si>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</si>
  <si>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</si>
  <si>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</si>
  <si>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</si>
  <si>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</si>
  <si>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</si>
  <si>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</si>
  <si>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</si>
  <si>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</si>
  <si>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</si>
  <si>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</si>
  <si>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</si>
  <si>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</si>
  <si>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</si>
  <si>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</si>
  <si>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</si>
  <si>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</si>
  <si>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</si>
  <si>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</si>
  <si>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</si>
  <si>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</si>
  <si>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</si>
  <si>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</si>
  <si>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</si>
  <si>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</si>
  <si>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</si>
  <si>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</si>
  <si>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</si>
  <si>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</si>
  <si>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</si>
  <si>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</si>
  <si>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</si>
  <si>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</si>
  <si>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</si>
  <si>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</si>
  <si>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</si>
  <si>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</si>
  <si>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</si>
  <si>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</si>
  <si>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</si>
  <si>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</si>
  <si>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</si>
  <si>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</si>
  <si>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</si>
  <si>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</si>
  <si>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</si>
  <si>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</si>
  <si>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</si>
  <si>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</si>
  <si>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</si>
  <si>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</si>
  <si>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</si>
  <si>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</si>
  <si>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</si>
  <si>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</si>
  <si>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</si>
  <si>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</si>
  <si>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</si>
  <si>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</si>
  <si>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</si>
  <si>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</si>
  <si>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</si>
  <si>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</si>
  <si>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</si>
  <si>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</si>
  <si>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</si>
  <si>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</si>
  <si>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</si>
  <si>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</si>
  <si>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</si>
  <si>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</si>
  <si>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</si>
  <si>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</si>
  <si>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</si>
  <si>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</si>
  <si>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</si>
  <si>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</si>
  <si>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</si>
  <si>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</si>
  <si>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</si>
  <si>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</si>
  <si>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</si>
  <si>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</si>
  <si>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</si>
  <si>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</si>
  <si>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</si>
  <si>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</si>
  <si>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</si>
  <si>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</si>
  <si>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</si>
  <si>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</si>
  <si>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</si>
  <si>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</si>
  <si>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</si>
  <si>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</si>
  <si>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</si>
  <si>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</si>
  <si>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</si>
  <si>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</si>
  <si>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</si>
  <si>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</si>
  <si>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</si>
  <si>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</si>
  <si>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</si>
  <si>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</si>
  <si>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</si>
  <si>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</si>
  <si>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</si>
  <si>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</si>
  <si>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</si>
  <si>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</si>
  <si>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</si>
  <si>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</si>
  <si>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</si>
  <si>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</si>
  <si>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</si>
  <si>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</si>
  <si>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</si>
  <si>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</si>
  <si>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</si>
  <si>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</si>
  <si>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</si>
  <si>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</si>
  <si>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</si>
  <si>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</si>
  <si>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</si>
  <si>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</si>
  <si>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</si>
  <si>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</si>
  <si>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</si>
  <si>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</si>
  <si>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</si>
  <si>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</si>
  <si>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</si>
  <si>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</si>
  <si>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</si>
  <si>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</si>
  <si>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</si>
  <si>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</si>
  <si>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</si>
  <si>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</si>
  <si>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</si>
  <si>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</si>
  <si>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</si>
  <si>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</si>
  <si>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</si>
  <si>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</si>
  <si>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</si>
  <si>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</si>
  <si>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</si>
  <si>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</si>
  <si>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</si>
  <si>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</si>
  <si>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</si>
  <si>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</si>
  <si>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</si>
  <si>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</si>
  <si>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</si>
  <si>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</si>
  <si>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</si>
  <si>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</si>
  <si>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</si>
  <si>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</si>
  <si>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</si>
  <si>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</si>
  <si>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</si>
  <si>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</si>
  <si>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</si>
  <si>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</si>
  <si>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</si>
  <si>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</si>
  <si>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</si>
  <si>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</si>
  <si>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</si>
  <si>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</si>
  <si>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</si>
  <si>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</si>
  <si>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</si>
  <si>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</si>
  <si>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</si>
  <si>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</si>
  <si>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</si>
  <si>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</si>
  <si>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</si>
  <si>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</si>
  <si>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</si>
  <si>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</si>
  <si>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</si>
  <si>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</si>
  <si>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</si>
  <si>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</si>
  <si>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</si>
  <si>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</si>
  <si>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</si>
  <si>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</si>
  <si>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</si>
  <si>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</si>
  <si>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</si>
  <si>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</si>
  <si>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</si>
  <si>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</si>
  <si>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</si>
  <si>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</si>
  <si>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</si>
  <si>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</si>
  <si>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</si>
  <si>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</si>
  <si>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</si>
  <si>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</si>
  <si>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</si>
  <si>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</si>
  <si>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</si>
  <si>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</si>
  <si>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</si>
  <si>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</si>
  <si>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</si>
  <si>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</si>
  <si>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</si>
  <si>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</si>
  <si>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</si>
  <si>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</si>
  <si>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</si>
  <si>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</si>
  <si>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</si>
  <si>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</si>
  <si>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</si>
  <si>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</si>
  <si>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</si>
  <si>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</si>
  <si>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</si>
  <si>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</si>
  <si>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</si>
  <si>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</si>
  <si>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</si>
  <si>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</si>
  <si>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</si>
  <si>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</si>
  <si>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</si>
  <si>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</si>
  <si>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</si>
  <si>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</si>
  <si>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</si>
  <si>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</si>
  <si>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</si>
  <si>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</si>
  <si>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</si>
  <si>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</si>
  <si>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</si>
  <si>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</si>
  <si>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</si>
  <si>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</si>
  <si>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</si>
  <si>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</si>
  <si>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</si>
  <si>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</si>
  <si>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</si>
  <si>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</si>
  <si>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</si>
  <si>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</si>
  <si>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</si>
  <si>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</si>
  <si>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</si>
  <si>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</si>
  <si>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</si>
  <si>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</si>
  <si>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</si>
  <si>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</si>
  <si>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</si>
  <si>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</si>
  <si>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</si>
  <si>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</si>
  <si>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</si>
  <si>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</si>
  <si>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</si>
  <si>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</si>
  <si>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</si>
  <si>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</si>
  <si>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</si>
  <si>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</si>
  <si>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</si>
  <si>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</si>
  <si>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</si>
  <si>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</si>
  <si>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</si>
  <si>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</si>
  <si>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</si>
  <si>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</si>
  <si>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</si>
  <si>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</si>
  <si>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</si>
  <si>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</si>
  <si>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</si>
  <si>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</si>
  <si>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</si>
  <si>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</si>
  <si>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</si>
  <si>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</si>
  <si>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</si>
  <si>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</si>
  <si>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</si>
  <si>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</si>
  <si>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</si>
  <si>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</si>
  <si>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</si>
  <si>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</si>
  <si>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</si>
  <si>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</si>
  <si>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</si>
  <si>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</si>
  <si>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</si>
  <si>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</si>
  <si>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</si>
  <si>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</si>
  <si>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</si>
  <si>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</si>
  <si>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</si>
  <si>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</si>
  <si>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</si>
  <si>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</si>
  <si>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</si>
  <si>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</si>
  <si>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</si>
  <si>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</si>
  <si>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</si>
  <si>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</si>
  <si>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</si>
  <si>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</si>
  <si>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</si>
  <si>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</si>
  <si>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</si>
  <si>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</si>
  <si>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</si>
  <si>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</si>
  <si>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</si>
  <si>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</si>
  <si>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</si>
  <si>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</si>
  <si>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</si>
  <si>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</si>
  <si>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</si>
  <si>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</si>
  <si>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</si>
  <si>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</si>
  <si>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</si>
  <si>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</si>
  <si>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</si>
  <si>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</si>
  <si>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</si>
  <si>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</si>
  <si>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</si>
  <si>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</si>
  <si>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</si>
  <si>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</si>
  <si>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</si>
  <si>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</si>
  <si>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</si>
  <si>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</si>
  <si>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</si>
  <si>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</si>
  <si>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</si>
  <si>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</si>
  <si>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</si>
  <si>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</si>
  <si>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</si>
  <si>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</si>
  <si>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</si>
  <si>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</si>
  <si>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</si>
  <si>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</si>
  <si>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</si>
  <si>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</si>
  <si>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</si>
  <si>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</si>
  <si>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</si>
  <si>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</si>
  <si>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</si>
  <si>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</si>
  <si>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</si>
  <si>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</si>
  <si>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</si>
  <si>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</si>
  <si>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</si>
  <si>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</si>
  <si>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</si>
  <si>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</si>
  <si>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</si>
  <si>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</si>
  <si>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</si>
  <si>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</si>
  <si>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</si>
  <si>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</si>
  <si>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</si>
  <si>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</si>
  <si>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</si>
  <si>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</si>
  <si>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</si>
  <si>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</si>
  <si>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</si>
  <si>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</si>
  <si>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</si>
  <si>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</si>
  <si>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</si>
  <si>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</si>
  <si>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</si>
  <si>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</si>
  <si>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</si>
  <si>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</si>
  <si>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</si>
  <si>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</si>
  <si>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</si>
  <si>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</si>
  <si>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</si>
  <si>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</si>
  <si>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</si>
  <si>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</si>
  <si>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</si>
  <si>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</si>
  <si>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</si>
  <si>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</si>
  <si>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</si>
  <si>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</si>
  <si>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</si>
  <si>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</si>
  <si>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</si>
  <si>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</si>
  <si>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</si>
  <si>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</si>
  <si>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</si>
  <si>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</si>
  <si>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</si>
  <si>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</si>
  <si>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</si>
  <si>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</si>
  <si>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</si>
  <si>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</si>
  <si>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</si>
  <si>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</si>
  <si>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</si>
  <si>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</si>
  <si>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</si>
  <si>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</si>
  <si>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</si>
  <si>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</si>
  <si>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</si>
  <si>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</si>
  <si>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</si>
  <si>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</si>
  <si>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</si>
  <si>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</si>
  <si>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</si>
  <si>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</si>
  <si>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</si>
  <si>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</si>
  <si>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</si>
  <si>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</si>
  <si>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</si>
  <si>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</si>
  <si>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</si>
  <si>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</si>
  <si>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</si>
  <si>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</si>
  <si>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</si>
  <si>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</si>
  <si>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</si>
  <si>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</si>
  <si>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</si>
  <si>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</si>
  <si>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</si>
  <si>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</si>
  <si>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</si>
  <si>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</si>
  <si>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</si>
  <si>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</si>
  <si>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</si>
  <si>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</si>
  <si>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</si>
  <si>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</si>
  <si>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</si>
  <si>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</si>
  <si>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</si>
  <si>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</si>
  <si>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</si>
  <si>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</si>
  <si>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</si>
  <si>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</si>
  <si>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</si>
  <si>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</si>
  <si>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</si>
  <si>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</si>
  <si>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</si>
  <si>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</si>
  <si>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</si>
  <si>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</si>
  <si>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</si>
  <si>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</si>
  <si>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</si>
  <si>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</si>
  <si>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</si>
  <si>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</si>
  <si>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</si>
  <si>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</si>
  <si>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</si>
  <si>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</si>
  <si>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</si>
  <si>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</si>
  <si>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</si>
  <si>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</si>
  <si>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</si>
  <si>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</si>
  <si>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</si>
  <si>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</si>
  <si>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</si>
  <si>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</si>
  <si>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</si>
  <si>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</si>
  <si>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</si>
  <si>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</si>
  <si>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</si>
  <si>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</si>
  <si>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</si>
  <si>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</si>
  <si>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</si>
  <si>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</si>
  <si>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</si>
  <si>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</si>
  <si>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</si>
  <si>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</si>
  <si>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</si>
  <si>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</si>
  <si>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</si>
  <si>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</si>
  <si>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</si>
  <si>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</si>
  <si>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</si>
  <si>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</si>
  <si>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</si>
  <si>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</si>
  <si>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</si>
  <si>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</si>
  <si>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</si>
  <si>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</si>
  <si>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</si>
  <si>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</si>
  <si>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</si>
  <si>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</si>
  <si>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</si>
  <si>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</si>
  <si>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</si>
  <si>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</si>
  <si>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</si>
  <si>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</si>
  <si>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</si>
  <si>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</si>
  <si>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</si>
  <si>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</si>
  <si>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</si>
  <si>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</si>
  <si>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</si>
  <si>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</si>
  <si>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</si>
  <si>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</si>
  <si>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</si>
  <si>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</si>
  <si>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</si>
  <si>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</si>
  <si>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</si>
  <si>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</si>
  <si>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</si>
  <si>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</si>
  <si>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</si>
  <si>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</si>
  <si>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</si>
  <si>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</si>
  <si>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</si>
  <si>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</si>
  <si>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</si>
  <si>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</si>
  <si>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</si>
  <si>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</si>
  <si>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</si>
  <si>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</si>
  <si>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</si>
  <si>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</si>
  <si>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</si>
  <si>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</si>
  <si>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</si>
  <si>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</si>
  <si>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</si>
  <si>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</si>
  <si>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</si>
  <si>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</si>
  <si>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</si>
  <si>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</si>
  <si>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</si>
  <si>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</si>
  <si>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</si>
  <si>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</si>
  <si>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</si>
  <si>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</si>
  <si>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</si>
  <si>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</si>
  <si>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</si>
  <si>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</si>
  <si>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</si>
  <si>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</si>
  <si>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</si>
  <si>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</si>
  <si>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</si>
  <si>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</si>
  <si>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</si>
  <si>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</si>
  <si>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</si>
  <si>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</si>
  <si>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</si>
  <si>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</si>
  <si>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</si>
  <si>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</si>
  <si>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</si>
  <si>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</si>
  <si>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</si>
  <si>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</si>
  <si>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</si>
  <si>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</si>
  <si>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</si>
  <si>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</si>
  <si>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</si>
  <si>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</si>
  <si>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</si>
  <si>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</si>
  <si>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</si>
  <si>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</si>
  <si>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</si>
  <si>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</si>
  <si>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</si>
  <si>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</si>
  <si>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</si>
  <si>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</si>
  <si>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</si>
  <si>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</si>
  <si>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</si>
  <si>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</si>
  <si>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</si>
  <si>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</si>
  <si>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</si>
  <si>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</si>
  <si>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</si>
  <si>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</si>
  <si>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</si>
  <si>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</si>
  <si>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</si>
  <si>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</si>
  <si>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</si>
  <si>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</si>
  <si>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</si>
  <si>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</si>
  <si>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</si>
  <si>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</si>
  <si>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</si>
  <si>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</si>
  <si>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</si>
  <si>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</si>
  <si>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</si>
  <si>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</si>
  <si>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</si>
  <si>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</si>
  <si>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</si>
  <si>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</si>
  <si>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</si>
  <si>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</si>
  <si>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</si>
  <si>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</si>
  <si>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</si>
  <si>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</si>
  <si>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</si>
  <si>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</si>
  <si>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</si>
  <si>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</si>
  <si>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</si>
  <si>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</si>
  <si>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</si>
  <si>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</si>
  <si>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</si>
  <si>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</si>
  <si>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</si>
  <si>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</si>
  <si>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</si>
  <si>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</si>
  <si>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</si>
  <si>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</si>
  <si>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</si>
  <si>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</si>
  <si>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</si>
  <si>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</si>
  <si>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</si>
  <si>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</si>
  <si>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</si>
  <si>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</si>
  <si>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</si>
  <si>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</si>
  <si>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</si>
  <si>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</si>
  <si>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</si>
  <si>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</si>
  <si>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</si>
  <si>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</si>
  <si>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</si>
  <si>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</si>
  <si>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</si>
  <si>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</si>
  <si>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</si>
  <si>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</si>
  <si>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</si>
  <si>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</si>
  <si>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</si>
  <si>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</si>
  <si>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</si>
  <si>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</si>
  <si>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</si>
  <si>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</si>
  <si>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</si>
  <si>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</si>
  <si>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</si>
  <si>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</si>
  <si>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</si>
  <si>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</si>
  <si>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</si>
  <si>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</si>
  <si>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</si>
  <si>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</si>
  <si>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</si>
  <si>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</si>
  <si>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</si>
  <si>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</si>
  <si>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</si>
  <si>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</si>
  <si>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</si>
  <si>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</si>
  <si>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</si>
  <si>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</si>
  <si>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</si>
  <si>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</si>
  <si>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</si>
  <si>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</si>
  <si>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</si>
  <si>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</si>
  <si>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</si>
  <si>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</si>
  <si>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</si>
  <si>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</si>
  <si>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</si>
  <si>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</si>
  <si>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</si>
  <si>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</si>
  <si>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</si>
  <si>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</si>
  <si>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</si>
  <si>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</si>
  <si>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</si>
  <si>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</si>
  <si>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</si>
  <si>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</si>
  <si>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</si>
  <si>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</si>
  <si>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</si>
  <si>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</si>
  <si>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</si>
  <si>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</si>
  <si>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</si>
  <si>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</si>
  <si>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</si>
  <si>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</si>
  <si>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</si>
  <si>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</si>
  <si>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</si>
  <si>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</si>
  <si>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</si>
  <si>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</si>
  <si>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</si>
  <si>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</si>
  <si>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</si>
  <si>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</si>
  <si>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</si>
  <si>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</si>
  <si>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</si>
  <si>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</si>
  <si>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</si>
  <si>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</si>
  <si>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</si>
  <si>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</si>
  <si>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</si>
  <si>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</si>
  <si>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</si>
  <si>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</si>
  <si>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</si>
  <si>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</si>
  <si>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</si>
  <si>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</si>
  <si>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</si>
  <si>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</si>
  <si>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</si>
  <si>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</si>
  <si>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</si>
  <si>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</si>
  <si>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</si>
  <si>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</si>
  <si>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</si>
  <si>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</si>
  <si>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</si>
  <si>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</si>
  <si>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</si>
  <si>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</si>
  <si>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</si>
  <si>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</si>
  <si>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</si>
  <si>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</si>
  <si>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</si>
  <si>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</si>
  <si>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</si>
  <si>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</si>
  <si>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</si>
  <si>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</si>
  <si>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</si>
  <si>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</si>
  <si>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</si>
  <si>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</si>
  <si>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</si>
  <si>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</si>
  <si>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</si>
  <si>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</si>
  <si>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</si>
  <si>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</si>
  <si>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</si>
  <si>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</si>
  <si>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</si>
  <si>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</si>
  <si>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</si>
  <si>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</si>
  <si>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</si>
  <si>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</si>
  <si>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</si>
  <si>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</si>
  <si>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</si>
  <si>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</si>
  <si>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</si>
  <si>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</si>
  <si>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</si>
  <si>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</si>
  <si>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</si>
  <si>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</si>
  <si>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</si>
  <si>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</si>
  <si>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</si>
  <si>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</si>
  <si>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</si>
  <si>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</si>
  <si>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</si>
  <si>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</si>
  <si>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</si>
  <si>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</si>
  <si>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</si>
  <si>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</si>
  <si>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</si>
  <si>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</si>
  <si>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</si>
  <si>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</si>
  <si>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</si>
  <si>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</si>
  <si>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</si>
  <si>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</si>
  <si>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</si>
  <si>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</si>
  <si>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</si>
  <si>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</si>
  <si>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</si>
  <si>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</si>
  <si>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</si>
  <si>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</si>
  <si>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</si>
  <si>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</si>
  <si>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</si>
  <si>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</si>
  <si>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</si>
  <si>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</si>
  <si>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</si>
  <si>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</si>
  <si>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</si>
  <si>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</si>
  <si>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</si>
  <si>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</si>
  <si>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</si>
  <si>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</si>
  <si>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</si>
  <si>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</si>
  <si>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</si>
  <si>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</si>
  <si>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</si>
  <si>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</si>
  <si>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</si>
  <si>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</si>
  <si>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</si>
  <si>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</si>
  <si>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</si>
  <si>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</si>
  <si>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</si>
  <si>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</si>
  <si>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</si>
  <si>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</si>
  <si>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</si>
  <si>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</si>
  <si>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</si>
  <si>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</si>
  <si>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</si>
  <si>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</si>
  <si>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</si>
  <si>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</si>
  <si>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</si>
  <si>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</si>
  <si>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</si>
  <si>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</si>
  <si>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</si>
  <si>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</si>
  <si>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</si>
  <si>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</si>
  <si>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</si>
  <si>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</si>
  <si>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</si>
  <si>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</si>
  <si>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</si>
  <si>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</si>
  <si>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</si>
  <si>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</si>
  <si>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</si>
  <si>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</si>
  <si>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</si>
  <si>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</si>
  <si>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</si>
  <si>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</si>
  <si>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</si>
  <si>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</si>
  <si>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</si>
  <si>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</si>
  <si>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</si>
  <si>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</si>
  <si>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</si>
  <si>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</si>
  <si>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</si>
  <si>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</si>
  <si>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</si>
  <si>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</si>
  <si>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</si>
  <si>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</si>
  <si>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</si>
  <si>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</si>
  <si>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</si>
  <si>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</si>
  <si>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</si>
  <si>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</si>
  <si>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</si>
  <si>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</si>
  <si>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</si>
  <si>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</si>
  <si>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</si>
  <si>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</si>
  <si>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</si>
  <si>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</si>
  <si>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</si>
  <si>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</si>
  <si>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</si>
  <si>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</si>
  <si>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</si>
  <si>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</si>
  <si>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</si>
  <si>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</si>
  <si>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</si>
  <si>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</si>
  <si>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</si>
  <si>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</si>
  <si>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</si>
  <si>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</si>
  <si>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</si>
  <si>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</si>
  <si>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</si>
  <si>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</si>
  <si>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</si>
  <si>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</si>
  <si>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</si>
  <si>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</si>
  <si>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</si>
  <si>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</si>
  <si>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</si>
  <si>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</si>
  <si>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</si>
  <si>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</si>
  <si>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</si>
  <si>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</si>
  <si>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</si>
  <si>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</si>
  <si>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</si>
  <si>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</si>
  <si>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</si>
  <si>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</si>
  <si>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</si>
  <si>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</si>
  <si>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</si>
  <si>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</si>
  <si>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</si>
  <si>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</si>
  <si>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</si>
  <si>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</si>
  <si>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</si>
  <si>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</si>
  <si>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</si>
  <si>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</si>
  <si>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</si>
  <si>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</si>
  <si>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</si>
  <si>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</si>
  <si>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</si>
  <si>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</si>
  <si>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</si>
  <si>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</si>
  <si>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</si>
  <si>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</si>
  <si>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</si>
  <si>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</si>
  <si>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</si>
  <si>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</si>
  <si>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</si>
  <si>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</si>
  <si>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</si>
  <si>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</si>
  <si>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</si>
  <si>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</si>
  <si>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</si>
  <si>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</si>
  <si>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</si>
  <si>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</si>
  <si>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</si>
  <si>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</si>
  <si>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</si>
  <si>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</si>
  <si>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</si>
  <si>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</si>
  <si>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</si>
  <si>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</si>
  <si>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</si>
  <si>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</si>
  <si>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</si>
  <si>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</si>
  <si>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</si>
  <si>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</si>
  <si>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</si>
  <si>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</si>
  <si>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</si>
  <si>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</si>
  <si>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</si>
  <si>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</si>
  <si>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</si>
  <si>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</si>
  <si>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</si>
  <si>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</si>
  <si>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</si>
  <si>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</si>
  <si>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</si>
  <si>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</si>
  <si>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</si>
  <si>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</si>
  <si>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</si>
  <si>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</si>
  <si>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</si>
  <si>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</si>
  <si>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</si>
  <si>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</si>
  <si>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</si>
  <si>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</si>
  <si>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</si>
  <si>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</si>
  <si>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</si>
  <si>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</si>
  <si>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</si>
  <si>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</si>
  <si>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</si>
  <si>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</si>
  <si>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</si>
  <si>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</si>
  <si>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</si>
  <si>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</si>
  <si>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</si>
  <si>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</si>
  <si>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</si>
  <si>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</si>
  <si>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</si>
  <si>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</si>
  <si>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</si>
  <si>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</si>
  <si>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</si>
  <si>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</si>
  <si>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</si>
  <si>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</si>
  <si>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</si>
  <si>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</si>
  <si>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</si>
  <si>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</si>
  <si>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</si>
  <si>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</si>
  <si>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</si>
  <si>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</si>
  <si>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</si>
  <si>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</si>
  <si>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</si>
  <si>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</si>
  <si>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</si>
  <si>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</si>
  <si>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</si>
  <si>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</si>
  <si>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</si>
  <si>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</si>
  <si>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</si>
  <si>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</si>
  <si>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</si>
  <si>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</si>
  <si>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</si>
  <si>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</si>
  <si>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</si>
  <si>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</si>
  <si>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</si>
  <si>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</si>
  <si>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</si>
  <si>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</si>
  <si>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</si>
  <si>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</si>
  <si>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</si>
  <si>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</si>
  <si>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</si>
  <si>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</si>
  <si>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</si>
  <si>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</si>
  <si>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</si>
  <si>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</si>
  <si>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</si>
  <si>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</si>
  <si>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</si>
  <si>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</si>
  <si>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</si>
  <si>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</si>
  <si>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</si>
  <si>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</si>
  <si>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</si>
  <si>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</si>
  <si>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</si>
  <si>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</si>
  <si>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</si>
  <si>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</si>
  <si>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</si>
  <si>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</si>
  <si>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</si>
  <si>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</si>
  <si>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</si>
  <si>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</si>
  <si>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</si>
  <si>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</si>
  <si>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</si>
  <si>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</si>
  <si>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</si>
  <si>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</si>
  <si>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</si>
  <si>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</si>
  <si>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</si>
  <si>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</si>
  <si>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</si>
  <si>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</si>
  <si>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</si>
  <si>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</si>
  <si>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</si>
  <si>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</si>
  <si>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</si>
  <si>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</si>
  <si>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</si>
  <si>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</si>
  <si>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</si>
  <si>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</si>
  <si>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</si>
  <si>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</si>
  <si>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</si>
  <si>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</si>
  <si>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</si>
  <si>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</si>
  <si>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</si>
  <si>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</si>
  <si>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</si>
  <si>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</si>
  <si>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</si>
  <si>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</si>
  <si>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</si>
  <si>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</si>
  <si>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</si>
  <si>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</si>
  <si>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</si>
  <si>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</si>
  <si>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</si>
  <si>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</si>
  <si>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</si>
  <si>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</si>
  <si>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</si>
  <si>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</si>
  <si>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</si>
  <si>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</si>
  <si>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</si>
  <si>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</si>
  <si>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</si>
  <si>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</si>
  <si>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</si>
  <si>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</si>
  <si>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</si>
  <si>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</si>
  <si>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</si>
  <si>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</si>
  <si>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</si>
  <si>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</si>
  <si>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</si>
  <si>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</si>
  <si>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</si>
  <si>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</si>
  <si>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</si>
  <si>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</si>
  <si>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</si>
  <si>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</si>
  <si>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</si>
  <si>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</si>
  <si>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</si>
  <si>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</si>
  <si>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</si>
  <si>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</si>
  <si>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</si>
  <si>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</si>
  <si>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</si>
  <si>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</si>
  <si>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</si>
  <si>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</si>
  <si>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</si>
  <si>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</si>
  <si>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</si>
  <si>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</si>
  <si>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</si>
  <si>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</si>
  <si>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</si>
  <si>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</si>
  <si>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</si>
  <si>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</si>
  <si>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</si>
  <si>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</si>
  <si>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</si>
  <si>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</si>
  <si>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</si>
  <si>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</si>
  <si>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</si>
  <si>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</si>
  <si>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</si>
  <si>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</si>
  <si>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</si>
  <si>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</si>
  <si>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</si>
  <si>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</si>
  <si>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</si>
  <si>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</si>
  <si>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</si>
  <si>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</si>
  <si>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</si>
  <si>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</si>
  <si>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</si>
  <si>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</si>
  <si>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</si>
  <si>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</si>
  <si>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</si>
  <si>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</si>
  <si>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</si>
  <si>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</si>
  <si>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</si>
  <si>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</si>
  <si>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</si>
  <si>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</si>
  <si>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</si>
  <si>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</si>
  <si>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</si>
  <si>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</si>
  <si>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</si>
  <si>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</si>
  <si>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</si>
  <si>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</si>
  <si>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</si>
  <si>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</si>
  <si>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</si>
  <si>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</si>
  <si>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</si>
  <si>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</si>
  <si>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</si>
  <si>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</si>
  <si>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</si>
  <si>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</si>
  <si>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</si>
  <si>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</si>
  <si>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</si>
  <si>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</si>
  <si>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</si>
  <si>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</si>
  <si>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</si>
  <si>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</si>
  <si>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</si>
  <si>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</si>
  <si>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</si>
  <si>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</si>
  <si>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</si>
  <si>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</si>
  <si>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</si>
  <si>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</si>
  <si>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</si>
  <si>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</si>
  <si>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</si>
  <si>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</si>
  <si>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</si>
  <si>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</si>
  <si>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</si>
  <si>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</si>
  <si>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</si>
  <si>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</si>
  <si>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</si>
  <si>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</si>
  <si>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</si>
  <si>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</si>
  <si>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</si>
  <si>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</si>
  <si>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</si>
  <si>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</si>
  <si>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</si>
  <si>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</si>
  <si>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</si>
  <si>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</si>
  <si>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</si>
  <si>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</si>
  <si>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</si>
  <si>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</si>
  <si>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</si>
  <si>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</si>
  <si>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</si>
  <si>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</si>
  <si>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</si>
  <si>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</si>
  <si>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</si>
  <si>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</si>
  <si>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</si>
  <si>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</si>
  <si>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</si>
  <si>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</si>
  <si>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</si>
  <si>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</si>
  <si>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</si>
  <si>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</si>
  <si>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</si>
  <si>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</si>
  <si>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</si>
  <si>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</si>
  <si>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</si>
  <si>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</si>
  <si>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</si>
  <si>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</si>
  <si>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</si>
  <si>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</si>
  <si>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</si>
  <si>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</si>
  <si>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</si>
  <si>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</si>
  <si>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</si>
  <si>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</si>
  <si>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</si>
  <si>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</si>
  <si>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</si>
  <si>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</si>
  <si>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</si>
  <si>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</si>
  <si>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</si>
  <si>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</si>
  <si>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</si>
  <si>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</si>
  <si>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</si>
  <si>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</si>
  <si>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</si>
  <si>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</si>
  <si>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</si>
  <si>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</si>
  <si>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</si>
  <si>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</si>
  <si>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</si>
  <si>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</si>
  <si>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</si>
  <si>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</si>
  <si>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</si>
  <si>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</si>
  <si>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</si>
  <si>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</si>
  <si>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</si>
  <si>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</si>
  <si>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</si>
  <si>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</si>
  <si>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</si>
  <si>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</si>
  <si>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</si>
  <si>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</si>
  <si>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</si>
  <si>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</si>
  <si>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</si>
  <si>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</si>
  <si>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</si>
  <si>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</si>
  <si>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</si>
  <si>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</si>
  <si>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</si>
  <si>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</si>
  <si>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</si>
  <si>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</si>
  <si>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</si>
  <si>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</si>
  <si>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</si>
  <si>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</si>
  <si>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</si>
  <si>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</si>
  <si>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</si>
  <si>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</si>
  <si>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</si>
  <si>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</si>
  <si>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</si>
  <si>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</si>
  <si>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</si>
  <si>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</si>
  <si>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</si>
  <si>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</si>
  <si>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</si>
  <si>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</si>
  <si>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</si>
  <si>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</si>
  <si>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</si>
  <si>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</si>
  <si>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</si>
  <si>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</si>
  <si>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</si>
  <si>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</si>
  <si>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</si>
  <si>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</si>
  <si>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</si>
  <si>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</si>
  <si>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</si>
  <si>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</si>
  <si>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</si>
  <si>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</si>
  <si>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</si>
  <si>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</si>
  <si>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</si>
  <si>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</si>
  <si>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</si>
  <si>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</si>
  <si>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</si>
  <si>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</si>
  <si>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</si>
  <si>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</si>
  <si>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</si>
  <si>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</si>
  <si>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</si>
  <si>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</si>
  <si>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</si>
  <si>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</si>
  <si>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</si>
  <si>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</si>
  <si>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</si>
  <si>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</si>
  <si>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</si>
  <si>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</si>
  <si>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</si>
  <si>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</si>
  <si>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</si>
  <si>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</si>
  <si>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</si>
  <si>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</si>
  <si>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</si>
  <si>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</si>
  <si>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</si>
  <si>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</si>
  <si>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</si>
  <si>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</si>
  <si>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</si>
  <si>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</si>
  <si>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</si>
  <si>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</si>
  <si>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</si>
  <si>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</si>
  <si>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</si>
  <si>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</si>
  <si>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</si>
  <si>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</si>
  <si>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</si>
  <si>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</si>
  <si>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</si>
  <si>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</si>
  <si>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</si>
  <si>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</si>
  <si>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</si>
  <si>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</si>
  <si>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</si>
  <si>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</si>
  <si>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</si>
  <si>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</si>
  <si>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</si>
  <si>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</si>
  <si>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</si>
  <si>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</si>
  <si>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</si>
  <si>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</si>
  <si>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</si>
  <si>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</si>
  <si>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</si>
  <si>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</si>
  <si>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</si>
  <si>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</si>
  <si>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</si>
  <si>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</si>
  <si>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</si>
  <si>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</si>
  <si>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</si>
  <si>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</si>
  <si>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</si>
  <si>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</si>
  <si>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</si>
  <si>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</si>
  <si>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</si>
  <si>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</si>
  <si>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</si>
  <si>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</si>
  <si>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</si>
  <si>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</si>
  <si>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</si>
  <si>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</si>
  <si>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</si>
  <si>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</si>
  <si>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</si>
  <si>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</si>
  <si>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</si>
  <si>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</si>
  <si>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</si>
  <si>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</si>
  <si>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</si>
  <si>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</si>
  <si>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</si>
  <si>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</si>
  <si>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</si>
  <si>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</si>
  <si>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</si>
  <si>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</si>
  <si>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</si>
  <si>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</si>
  <si>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</si>
  <si>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</si>
  <si>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</si>
  <si>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</si>
  <si>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</si>
  <si>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</si>
  <si>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</si>
  <si>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</si>
  <si>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</si>
  <si>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</si>
  <si>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</si>
  <si>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</si>
  <si>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</si>
  <si>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</si>
  <si>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</si>
  <si>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</si>
  <si>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</si>
  <si>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</si>
  <si>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</si>
  <si>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</si>
  <si>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</si>
  <si>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</si>
  <si>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</si>
  <si>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</si>
  <si>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</si>
  <si>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</si>
  <si>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</si>
  <si>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</si>
  <si>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</si>
  <si>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</si>
  <si>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</si>
  <si>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</si>
  <si>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</si>
  <si>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</si>
  <si>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</si>
  <si>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</si>
  <si>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</si>
  <si>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</si>
  <si>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</si>
  <si>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</si>
  <si>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</si>
  <si>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</si>
  <si>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</si>
  <si>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</si>
  <si>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</si>
  <si>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</si>
  <si>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</si>
  <si>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</si>
  <si>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</si>
  <si>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</si>
  <si>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</si>
  <si>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</si>
  <si>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</si>
  <si>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</si>
  <si>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</si>
  <si>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</si>
  <si>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</si>
  <si>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</si>
  <si>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</si>
  <si>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</si>
  <si>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</si>
  <si>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</si>
  <si>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</si>
  <si>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</si>
  <si>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</si>
  <si>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</si>
  <si>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</si>
  <si>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</si>
  <si>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</si>
  <si>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</si>
  <si>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</si>
  <si>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</si>
  <si>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</si>
  <si>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</si>
  <si>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</si>
  <si>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</si>
  <si>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</si>
  <si>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</si>
  <si>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</si>
  <si>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</si>
  <si>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</si>
  <si>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</si>
  <si>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</si>
  <si>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</si>
  <si>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</si>
  <si>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</si>
  <si>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</si>
  <si>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</si>
  <si>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</si>
  <si>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</si>
  <si>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</si>
  <si>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</si>
  <si>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</si>
  <si>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</si>
  <si>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</si>
  <si>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</si>
  <si>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</si>
  <si>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</si>
  <si>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</si>
  <si>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</si>
  <si>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</si>
  <si>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</si>
  <si>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</si>
  <si>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</si>
  <si>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</si>
  <si>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</si>
  <si>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</si>
  <si>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</si>
  <si>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</si>
  <si>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</si>
  <si>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</si>
  <si>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</si>
  <si>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</si>
  <si>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</si>
  <si>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</si>
  <si>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</si>
  <si>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</si>
  <si>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</si>
  <si>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</si>
  <si>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</si>
  <si>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</si>
  <si>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</si>
  <si>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</si>
  <si>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</si>
  <si>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</si>
  <si>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</si>
  <si>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</si>
  <si>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</si>
  <si>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</si>
  <si>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</si>
  <si>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</si>
  <si>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</si>
  <si>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</si>
  <si>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</si>
  <si>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</si>
  <si>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</si>
  <si>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</si>
  <si>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</si>
  <si>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</si>
  <si>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</si>
  <si>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</si>
  <si>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</si>
  <si>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</si>
  <si>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</si>
  <si>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</si>
  <si>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</si>
  <si>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</si>
  <si>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</si>
  <si>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</si>
  <si>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</si>
  <si>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</si>
  <si>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</si>
  <si>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</si>
  <si>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</si>
  <si>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</si>
  <si>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</si>
  <si>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</si>
  <si>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</si>
  <si>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</si>
  <si>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</si>
  <si>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</si>
  <si>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</si>
  <si>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</si>
  <si>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</si>
  <si>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</si>
  <si>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</si>
  <si>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</si>
  <si>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</si>
  <si>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</si>
  <si>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</si>
  <si>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</si>
  <si>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</si>
  <si>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</si>
  <si>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</si>
  <si>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</si>
  <si>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</si>
  <si>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</si>
  <si>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</si>
  <si>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</si>
  <si>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</si>
  <si>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</si>
  <si>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</si>
  <si>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</si>
  <si>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</si>
  <si>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</si>
  <si>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</si>
  <si>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</si>
  <si>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</si>
  <si>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</si>
  <si>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</si>
  <si>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</si>
  <si>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</si>
  <si>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</si>
  <si>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</si>
  <si>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</si>
  <si>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</si>
  <si>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</si>
  <si>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</si>
  <si>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</si>
  <si>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</si>
  <si>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</si>
  <si>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</si>
  <si>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</si>
  <si>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</si>
  <si>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</si>
  <si>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</si>
  <si>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</si>
  <si>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</si>
  <si>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</si>
  <si>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</si>
  <si>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</si>
  <si>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</si>
  <si>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</si>
  <si>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</si>
  <si>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</si>
  <si>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</si>
  <si>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</si>
  <si>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</si>
  <si>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</si>
  <si>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</si>
  <si>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</si>
  <si>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</si>
  <si>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</si>
  <si>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</si>
  <si>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</si>
  <si>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</si>
  <si>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</si>
  <si>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</si>
  <si>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</si>
  <si>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</si>
  <si>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</si>
  <si>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</si>
  <si>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</si>
  <si>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</si>
  <si>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</si>
  <si>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</si>
  <si>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</si>
  <si>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</si>
  <si>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</si>
  <si>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</si>
  <si>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</si>
  <si>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</si>
  <si>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</si>
  <si>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</si>
  <si>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</si>
  <si>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</si>
  <si>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</si>
  <si>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</si>
  <si>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</si>
  <si>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</si>
  <si>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</si>
  <si>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</si>
  <si>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</si>
  <si>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</si>
  <si>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</si>
  <si>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</si>
  <si>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</si>
  <si>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</si>
  <si>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</si>
  <si>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</si>
  <si>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</si>
  <si>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</si>
  <si>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</si>
  <si>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</si>
  <si>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</si>
  <si>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</si>
  <si>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</si>
  <si>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</si>
  <si>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</si>
  <si>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</si>
  <si>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</si>
  <si>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</si>
  <si>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</si>
  <si>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</si>
  <si>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</si>
  <si>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</si>
  <si>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</si>
  <si>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</si>
  <si>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</si>
  <si>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</si>
  <si>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</si>
  <si>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</si>
  <si>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</si>
  <si>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</si>
  <si>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</si>
  <si>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</si>
  <si>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</si>
  <si>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</si>
  <si>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</si>
  <si>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</si>
  <si>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</si>
  <si>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</si>
  <si>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</si>
  <si>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</si>
  <si>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</si>
  <si>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</si>
  <si>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</si>
  <si>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</si>
  <si>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</si>
  <si>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</si>
  <si>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</si>
  <si>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</si>
  <si>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</si>
  <si>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</si>
  <si>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</si>
  <si>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</si>
  <si>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</si>
  <si>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</si>
  <si>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</si>
  <si>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</si>
  <si>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</si>
  <si>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</si>
  <si>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</si>
  <si>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</si>
  <si>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</si>
  <si>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</si>
  <si>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</si>
  <si>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</si>
  <si>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</si>
  <si>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</si>
  <si>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</si>
  <si>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</si>
  <si>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</si>
  <si>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</si>
  <si>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</si>
  <si>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</si>
  <si>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</si>
  <si>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</si>
  <si>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</si>
  <si>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</si>
  <si>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</si>
  <si>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</si>
  <si>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</si>
  <si>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</si>
  <si>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</si>
  <si>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</si>
  <si>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</si>
  <si>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</si>
  <si>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</si>
  <si>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</si>
  <si>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</si>
  <si>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</si>
  <si>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</si>
  <si>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</si>
  <si>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</si>
  <si>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</si>
  <si>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</si>
  <si>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</si>
  <si>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</si>
  <si>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</si>
  <si>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</si>
  <si>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</si>
  <si>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</si>
  <si>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</si>
  <si>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</si>
  <si>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</si>
  <si>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</si>
  <si>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</si>
  <si>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</si>
  <si>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</si>
  <si>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</si>
  <si>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</si>
  <si>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</si>
  <si>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</si>
  <si>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</si>
  <si>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</si>
  <si>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</si>
  <si>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</si>
  <si>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</si>
  <si>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</si>
  <si>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</si>
  <si>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</si>
  <si>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</si>
  <si>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</si>
  <si>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</si>
  <si>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</si>
  <si>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</si>
  <si>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</si>
  <si>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</si>
  <si>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</si>
  <si>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</si>
  <si>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</si>
  <si>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</si>
  <si>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</si>
  <si>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</si>
  <si>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</si>
  <si>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</si>
  <si>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</si>
  <si>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</si>
  <si>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</si>
  <si>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</si>
  <si>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</si>
  <si>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</si>
  <si>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</si>
  <si>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</si>
  <si>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</si>
  <si>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</si>
  <si>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</si>
  <si>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</si>
  <si>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</si>
  <si>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</si>
  <si>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</si>
  <si>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</si>
  <si>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</si>
  <si>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</si>
  <si>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</si>
  <si>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</si>
  <si>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</si>
  <si>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</si>
  <si>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</si>
  <si>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</si>
  <si>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</si>
  <si>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</si>
  <si>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</si>
  <si>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</si>
  <si>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</si>
  <si>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</si>
  <si>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</si>
  <si>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</si>
  <si>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</si>
  <si>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</si>
  <si>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</si>
  <si>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</si>
  <si>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</si>
  <si>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</si>
  <si>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</si>
  <si>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</si>
  <si>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</si>
  <si>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</si>
  <si>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</si>
  <si>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</si>
  <si>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</si>
  <si>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</si>
  <si>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</si>
  <si>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</si>
  <si>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</si>
  <si>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</si>
  <si>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</si>
  <si>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</si>
  <si>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</si>
  <si>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</si>
  <si>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</si>
  <si>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</si>
  <si>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</si>
  <si>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</si>
  <si>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</si>
  <si>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</si>
  <si>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</si>
  <si>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</si>
  <si>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</si>
  <si>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</si>
  <si>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</si>
  <si>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</si>
  <si>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</si>
  <si>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</si>
  <si>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</si>
  <si>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</si>
  <si>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</si>
  <si>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</si>
  <si>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</si>
  <si>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</si>
  <si>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</si>
  <si>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</si>
  <si>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</si>
  <si>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</si>
  <si>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</si>
  <si>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</si>
  <si>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</si>
  <si>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</si>
  <si>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</si>
  <si>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</si>
  <si>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</si>
  <si>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</si>
  <si>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</si>
  <si>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</si>
  <si>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</si>
  <si>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</si>
  <si>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</si>
  <si>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</si>
  <si>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</si>
  <si>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</si>
  <si>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</si>
  <si>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</si>
  <si>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</si>
  <si>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</si>
  <si>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</si>
  <si>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</si>
  <si>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</si>
  <si>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</si>
  <si>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</si>
  <si>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</si>
  <si>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</si>
  <si>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</si>
  <si>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</si>
  <si>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</si>
  <si>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</si>
  <si>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</si>
  <si>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</si>
  <si>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</si>
  <si>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</si>
  <si>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</si>
  <si>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</si>
  <si>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</si>
  <si>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</si>
  <si>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</si>
  <si>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</si>
  <si>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</si>
  <si>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</si>
  <si>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</si>
  <si>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</si>
  <si>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</si>
  <si>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</si>
  <si>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</si>
  <si>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</si>
  <si>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</si>
  <si>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</si>
  <si>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</si>
  <si>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</si>
  <si>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</si>
  <si>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</si>
  <si>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</si>
  <si>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</si>
  <si>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</si>
  <si>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</si>
  <si>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</si>
  <si>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</si>
  <si>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</si>
  <si>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</si>
  <si>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</si>
  <si>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</si>
  <si>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</si>
  <si>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</si>
  <si>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</si>
  <si>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</si>
  <si>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</si>
  <si>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</si>
  <si>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</si>
  <si>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</si>
  <si>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</si>
  <si>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</si>
  <si>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</si>
  <si>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</si>
  <si>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</si>
  <si>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</si>
  <si>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</si>
  <si>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</si>
  <si>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</si>
  <si>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</si>
  <si>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</si>
  <si>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</si>
  <si>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</si>
  <si>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</si>
  <si>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</si>
  <si>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</si>
  <si>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</si>
  <si>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</si>
  <si>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</si>
  <si>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</si>
  <si>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</si>
  <si>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</si>
  <si>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</si>
  <si>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</si>
  <si>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</si>
  <si>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</si>
  <si>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</si>
  <si>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</si>
  <si>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</si>
  <si>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</si>
  <si>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</si>
  <si>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</si>
  <si>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</si>
  <si>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</si>
  <si>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</si>
  <si>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</si>
  <si>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</si>
  <si>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</si>
  <si>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</si>
  <si>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</si>
  <si>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</si>
  <si>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</si>
  <si>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</si>
  <si>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</si>
  <si>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</si>
  <si>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</si>
  <si>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</si>
  <si>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</si>
  <si>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</si>
  <si>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</si>
  <si>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</si>
  <si>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</si>
  <si>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</si>
  <si>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</si>
  <si>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</si>
  <si>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</si>
  <si>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</si>
  <si>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</si>
  <si>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</si>
  <si>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</si>
  <si>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</si>
  <si>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</si>
  <si>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</si>
  <si>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</si>
  <si>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</si>
  <si>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</si>
  <si>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</si>
  <si>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</si>
  <si>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</si>
  <si>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</si>
  <si>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</si>
  <si>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</si>
  <si>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</si>
  <si>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</si>
  <si>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</si>
  <si>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</si>
  <si>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</si>
  <si>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</si>
  <si>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</si>
  <si>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</si>
  <si>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</si>
  <si>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</si>
  <si>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</si>
  <si>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</si>
  <si>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</si>
  <si>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</si>
  <si>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</si>
  <si>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</si>
  <si>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</si>
  <si>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</si>
  <si>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</si>
  <si>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</si>
  <si>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</si>
  <si>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</si>
  <si>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</si>
  <si>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</si>
  <si>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</si>
  <si>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</si>
  <si>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</si>
  <si>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</si>
  <si>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</si>
  <si>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</si>
  <si>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</si>
  <si>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</si>
  <si>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</si>
  <si>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</si>
  <si>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</si>
  <si>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</si>
  <si>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</si>
  <si>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</si>
  <si>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</si>
  <si>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</si>
  <si>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</si>
  <si>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</si>
  <si>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</si>
  <si>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</si>
  <si>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</si>
  <si>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</si>
  <si>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</si>
  <si>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</si>
  <si>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</si>
  <si>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</si>
  <si>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</si>
  <si>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</si>
  <si>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</si>
  <si>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</si>
  <si>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</si>
  <si>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</si>
  <si>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</si>
  <si>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</si>
  <si>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</si>
  <si>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</si>
  <si>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</si>
  <si>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</si>
  <si>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</si>
  <si>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</si>
  <si>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</si>
  <si>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</si>
  <si>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</si>
  <si>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</si>
  <si>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</si>
  <si>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</si>
  <si>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</si>
  <si>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</si>
  <si>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</si>
  <si>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</si>
  <si>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</si>
  <si>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</si>
  <si>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</si>
  <si>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</si>
  <si>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</si>
  <si>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</si>
  <si>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</si>
  <si>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</si>
  <si>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</si>
  <si>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</si>
  <si>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</si>
  <si>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</si>
  <si>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</si>
  <si>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</si>
  <si>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</si>
  <si>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</si>
  <si>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</si>
  <si>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</si>
  <si>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</si>
  <si>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</si>
  <si>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</si>
  <si>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</si>
  <si>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</si>
  <si>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</si>
  <si>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</si>
  <si>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</si>
  <si>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</si>
  <si>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</si>
  <si>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</si>
  <si>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</si>
  <si>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</si>
  <si>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</si>
  <si>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</si>
  <si>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</si>
  <si>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</si>
  <si>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</si>
  <si>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</si>
  <si>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</si>
  <si>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</si>
  <si>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</si>
  <si>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</si>
  <si>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</si>
  <si>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</si>
  <si>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</si>
  <si>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</si>
  <si>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</si>
  <si>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</si>
  <si>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</si>
  <si>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</si>
  <si>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</si>
  <si>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</si>
  <si>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</si>
  <si>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</si>
  <si>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</si>
  <si>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</si>
  <si>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</si>
  <si>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</si>
  <si>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</si>
  <si>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</si>
  <si>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</si>
  <si>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</si>
  <si>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</si>
  <si>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</si>
  <si>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</si>
  <si>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</si>
  <si>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</si>
  <si>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</si>
  <si>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</si>
  <si>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</si>
  <si>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</si>
  <si>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</si>
  <si>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</si>
  <si>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</si>
  <si>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</si>
  <si>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</si>
  <si>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</si>
  <si>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</si>
  <si>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</si>
  <si>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</si>
  <si>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</si>
  <si>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</si>
  <si>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</si>
  <si>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</si>
  <si>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</si>
  <si>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</si>
  <si>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</si>
  <si>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</si>
  <si>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</si>
  <si>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</si>
  <si>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</si>
  <si>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</si>
  <si>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</si>
  <si>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</si>
  <si>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</si>
  <si>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</si>
  <si>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</si>
  <si>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</si>
  <si>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</si>
  <si>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</si>
  <si>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</si>
  <si>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</si>
  <si>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</si>
  <si>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</si>
  <si>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</si>
  <si>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</si>
  <si>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</si>
  <si>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</si>
  <si>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</si>
  <si>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</si>
  <si>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</si>
  <si>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</si>
  <si>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</si>
  <si>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</si>
  <si>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</si>
  <si>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</si>
  <si>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</si>
  <si>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</si>
  <si>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</si>
  <si>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</si>
  <si>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</si>
  <si>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</si>
  <si>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</si>
  <si>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</si>
  <si>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</si>
  <si>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</si>
  <si>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</si>
  <si>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</si>
  <si>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</si>
  <si>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</si>
  <si>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</si>
  <si>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</si>
  <si>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</si>
  <si>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</si>
  <si>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</si>
  <si>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</si>
  <si>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</si>
  <si>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</si>
  <si>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</si>
  <si>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</si>
  <si>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</si>
  <si>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</si>
  <si>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</si>
  <si>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</si>
  <si>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</si>
  <si>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</si>
  <si>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</si>
  <si>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</si>
  <si>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</si>
  <si>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</si>
  <si>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</si>
  <si>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</si>
  <si>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</si>
  <si>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</si>
  <si>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</si>
  <si>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</si>
  <si>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</si>
  <si>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</si>
  <si>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</si>
  <si>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</si>
  <si>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</si>
  <si>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</si>
  <si>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</si>
  <si>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</si>
  <si>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</si>
  <si>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</si>
  <si>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</si>
  <si>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</si>
  <si>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</si>
  <si>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</si>
  <si>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</si>
  <si>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</si>
  <si>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</si>
  <si>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</si>
  <si>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</si>
  <si>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</si>
  <si>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</si>
  <si>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</si>
  <si>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</si>
  <si>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</si>
  <si>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</si>
  <si>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</si>
  <si>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</si>
  <si>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</si>
  <si>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</si>
  <si>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</si>
  <si>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</si>
  <si>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</si>
  <si>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</si>
  <si>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</si>
  <si>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</si>
  <si>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</si>
  <si>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</si>
  <si>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</si>
  <si>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</si>
  <si>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</si>
  <si>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</si>
  <si>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</si>
  <si>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</si>
  <si>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</si>
  <si>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</si>
  <si>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</si>
  <si>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</si>
  <si>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</si>
  <si>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</si>
  <si>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</si>
  <si>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</si>
  <si>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</si>
  <si>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</si>
  <si>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</si>
  <si>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</si>
  <si>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</si>
  <si>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</si>
  <si>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</si>
  <si>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</si>
  <si>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</si>
  <si>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</si>
  <si>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</si>
  <si>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</si>
  <si>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</si>
  <si>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</si>
  <si>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</si>
  <si>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</si>
  <si>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</si>
  <si>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</si>
  <si>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</si>
  <si>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</si>
  <si>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</si>
  <si>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</si>
  <si>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</si>
  <si>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</si>
  <si>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</si>
  <si>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</si>
  <si>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</si>
  <si>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</si>
  <si>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</si>
  <si>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</si>
  <si>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</si>
  <si>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</si>
  <si>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</si>
  <si>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</si>
  <si>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</si>
  <si>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</si>
  <si>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</si>
  <si>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</si>
  <si>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</si>
  <si>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</si>
  <si>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</si>
  <si>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</si>
  <si>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</si>
  <si>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</si>
  <si>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</si>
  <si>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</si>
  <si>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</si>
  <si>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</si>
  <si>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</si>
  <si>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</si>
  <si>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</si>
  <si>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</si>
  <si>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</si>
  <si>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</si>
  <si>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</si>
  <si>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</si>
  <si>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</si>
  <si>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</si>
  <si>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</si>
  <si>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</si>
  <si>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</si>
  <si>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</si>
  <si>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</si>
  <si>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</si>
  <si>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</si>
  <si>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</si>
  <si>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</si>
  <si>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</si>
  <si>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</si>
  <si>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</si>
  <si>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</si>
  <si>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</si>
  <si>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</si>
  <si>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</si>
  <si>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</si>
  <si>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</si>
  <si>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</si>
  <si>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</si>
  <si>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</si>
  <si>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</si>
  <si>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</si>
  <si>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</si>
  <si>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</si>
  <si>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</si>
  <si>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</si>
  <si>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</si>
  <si>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</si>
  <si>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</si>
  <si>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</si>
  <si>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</si>
  <si>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</si>
  <si>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</si>
  <si>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</si>
  <si>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</si>
  <si>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</si>
  <si>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</si>
  <si>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</si>
  <si>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</si>
  <si>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</si>
  <si>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</si>
  <si>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</si>
  <si>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</si>
  <si>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</si>
  <si>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</si>
  <si>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</si>
  <si>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</si>
  <si>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</si>
  <si>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</si>
  <si>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</si>
  <si>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</si>
  <si>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</si>
  <si>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</si>
  <si>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</si>
  <si>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</si>
  <si>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</si>
  <si>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</si>
  <si>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</si>
  <si>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</si>
  <si>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</si>
  <si>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</si>
  <si>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</si>
  <si>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</si>
  <si>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</si>
  <si>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</si>
  <si>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</si>
  <si>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</si>
  <si>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</si>
  <si>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</si>
  <si>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</si>
  <si>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</si>
  <si>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</si>
  <si>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</si>
  <si>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</si>
  <si>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</si>
  <si>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</si>
  <si>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</si>
  <si>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</si>
  <si>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</si>
  <si>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</si>
  <si>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</si>
  <si>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</si>
  <si>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</si>
  <si>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</si>
  <si>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</si>
  <si>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</si>
  <si>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</si>
  <si>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</si>
  <si>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</si>
  <si>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</si>
  <si>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</si>
  <si>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</si>
  <si>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</si>
  <si>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</si>
  <si>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</si>
  <si>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</si>
  <si>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</si>
  <si>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</si>
  <si>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</si>
  <si>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</si>
  <si>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</si>
  <si>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</si>
  <si>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</si>
  <si>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</si>
  <si>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</si>
  <si>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</si>
  <si>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</si>
  <si>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</si>
  <si>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</si>
  <si>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</si>
  <si>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</si>
  <si>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</si>
  <si>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</si>
  <si>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</si>
  <si>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</si>
  <si>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</si>
  <si>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</si>
  <si>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</si>
  <si>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</si>
  <si>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</si>
  <si>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</si>
  <si>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</si>
  <si>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</si>
  <si>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</si>
  <si>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</si>
  <si>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</si>
  <si>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</si>
  <si>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</si>
  <si>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</si>
  <si>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</si>
  <si>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</si>
  <si>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</si>
  <si>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</si>
  <si>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</si>
  <si>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</si>
  <si>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</si>
  <si>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</si>
  <si>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</si>
  <si>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</si>
  <si>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</si>
  <si>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</si>
  <si>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</si>
  <si>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</si>
  <si>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</si>
  <si>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</si>
  <si>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</si>
  <si>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</si>
  <si>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</si>
  <si>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</si>
  <si>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</si>
  <si>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</si>
  <si>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</si>
  <si>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</si>
  <si>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</si>
  <si>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</si>
  <si>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</si>
  <si>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</si>
  <si>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</si>
  <si>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</si>
  <si>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</si>
  <si>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</si>
  <si>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</si>
  <si>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</si>
  <si>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</si>
  <si>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</si>
  <si>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</si>
  <si>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</si>
  <si>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</si>
  <si>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</si>
  <si>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</si>
  <si>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</si>
  <si>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</si>
  <si>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</si>
  <si>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</si>
  <si>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</si>
  <si>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</si>
  <si>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</si>
  <si>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</si>
  <si>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</si>
  <si>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</si>
  <si>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</si>
  <si>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</si>
  <si>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</si>
  <si>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</si>
  <si>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</si>
  <si>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</si>
  <si>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</si>
  <si>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</si>
  <si>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</si>
  <si>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</si>
  <si>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</si>
  <si>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</si>
  <si>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</si>
  <si>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</si>
  <si>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</si>
  <si>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</si>
  <si>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</si>
  <si>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</si>
  <si>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</si>
  <si>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</si>
  <si>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</si>
  <si>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</si>
  <si>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</si>
  <si>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</si>
  <si>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</si>
  <si>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</si>
  <si>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</si>
  <si>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</si>
  <si>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</si>
  <si>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</si>
  <si>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</si>
  <si>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</si>
  <si>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</si>
  <si>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</si>
  <si>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</si>
  <si>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</si>
  <si>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</si>
  <si>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</si>
  <si>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</si>
  <si>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</si>
  <si>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</si>
  <si>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</si>
  <si>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</si>
  <si>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</si>
  <si>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</si>
  <si>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</si>
  <si>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</si>
  <si>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</si>
  <si>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</si>
  <si>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</si>
  <si>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</si>
  <si>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</si>
  <si>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</si>
  <si>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</si>
  <si>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</si>
  <si>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</si>
  <si>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</si>
  <si>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</si>
  <si>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</si>
  <si>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</si>
  <si>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</si>
  <si>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</si>
  <si>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</si>
  <si>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</si>
  <si>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</si>
  <si>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</si>
  <si>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</si>
  <si>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</si>
  <si>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</si>
  <si>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</si>
  <si>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</si>
  <si>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</si>
  <si>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</si>
  <si>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</si>
  <si>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</si>
  <si>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</si>
  <si>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</si>
  <si>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</si>
  <si>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</si>
  <si>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</si>
  <si>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</si>
  <si>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</si>
  <si>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</si>
  <si>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</si>
  <si>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</si>
  <si>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</si>
  <si>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</si>
  <si>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</si>
  <si>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</si>
  <si>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</si>
  <si>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</si>
  <si>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</si>
  <si>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</si>
  <si>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</si>
  <si>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</si>
  <si>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</si>
  <si>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</si>
  <si>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</si>
  <si>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</si>
  <si>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</si>
  <si>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</si>
  <si>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</si>
  <si>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</si>
  <si>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</si>
  <si>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</si>
  <si>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</si>
  <si>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</si>
  <si>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</si>
  <si>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</si>
  <si>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</si>
  <si>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</si>
  <si>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</si>
  <si>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</si>
  <si>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</si>
  <si>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</si>
  <si>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</si>
  <si>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</si>
  <si>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</si>
  <si>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</si>
  <si>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</si>
  <si>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</si>
  <si>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</si>
  <si>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</si>
  <si>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</si>
  <si>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</si>
  <si>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</si>
  <si>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</si>
  <si>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</si>
  <si>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</si>
  <si>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</si>
  <si>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</si>
  <si>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</si>
  <si>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</si>
  <si>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</si>
  <si>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</si>
  <si>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</si>
  <si>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</si>
  <si>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</si>
  <si>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</si>
  <si>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</si>
  <si>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</si>
  <si>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</si>
  <si>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</si>
  <si>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</si>
  <si>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</si>
  <si>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</si>
  <si>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</si>
  <si>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</si>
  <si>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</si>
  <si>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</si>
  <si>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</si>
  <si>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</si>
  <si>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</si>
  <si>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</si>
  <si>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</si>
  <si>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</si>
  <si>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</si>
  <si>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</si>
  <si>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</si>
  <si>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</si>
  <si>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</si>
  <si>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</si>
  <si>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</si>
  <si>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</si>
  <si>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</si>
  <si>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</si>
  <si>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</si>
  <si>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</si>
  <si>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</si>
  <si>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</si>
  <si>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</si>
  <si>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</si>
  <si>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</si>
  <si>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</si>
  <si>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</si>
  <si>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</si>
  <si>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</si>
  <si>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</si>
  <si>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</si>
  <si>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</si>
  <si>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</si>
  <si>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</si>
  <si>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</si>
  <si>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</si>
  <si>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</si>
  <si>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</si>
  <si>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</si>
  <si>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</si>
  <si>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</si>
  <si>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</si>
  <si>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</si>
  <si>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</si>
  <si>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</si>
  <si>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</si>
  <si>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</si>
  <si>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</si>
  <si>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</si>
  <si>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</si>
  <si>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</si>
  <si>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</si>
  <si>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</si>
  <si>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</si>
  <si>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</si>
  <si>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</si>
  <si>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</si>
  <si>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</si>
  <si>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</si>
  <si>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</si>
  <si>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</si>
  <si>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</si>
  <si>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</si>
  <si>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</si>
  <si>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</si>
  <si>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</si>
  <si>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</si>
  <si>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</si>
  <si>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</si>
  <si>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</si>
  <si>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</si>
  <si>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</si>
  <si>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</si>
  <si>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</si>
  <si>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</si>
  <si>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</si>
  <si>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</si>
  <si>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</si>
  <si>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</si>
  <si>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</si>
  <si>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</si>
  <si>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</si>
  <si>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</si>
  <si>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</si>
  <si>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</si>
  <si>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</si>
  <si>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</si>
  <si>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</si>
  <si>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</si>
  <si>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</si>
  <si>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</si>
  <si>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</si>
  <si>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</si>
  <si>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</si>
  <si>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</si>
  <si>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</si>
  <si>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</si>
  <si>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</si>
  <si>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</si>
  <si>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</si>
  <si>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</si>
  <si>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</si>
  <si>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</si>
  <si>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</si>
  <si>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</si>
  <si>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</si>
  <si>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</si>
  <si>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</si>
  <si>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</si>
  <si>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</si>
  <si>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</si>
  <si>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</si>
  <si>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</si>
  <si>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</si>
  <si>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</si>
  <si>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</si>
  <si>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</si>
  <si>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</si>
  <si>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</si>
  <si>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</si>
  <si>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</si>
  <si>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</si>
  <si>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</si>
  <si>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</si>
  <si>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</si>
  <si>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</si>
  <si>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</si>
  <si>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</si>
  <si>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</si>
  <si>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</si>
  <si>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</si>
  <si>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</si>
  <si>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</si>
  <si>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</si>
  <si>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</si>
  <si>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</si>
  <si>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</si>
  <si>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</si>
  <si>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</si>
  <si>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</si>
  <si>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</si>
  <si>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</si>
  <si>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</si>
  <si>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</si>
  <si>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</si>
  <si>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</si>
  <si>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</si>
  <si>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</si>
  <si>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</si>
  <si>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</si>
  <si>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</si>
  <si>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</si>
  <si>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</si>
  <si>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</si>
  <si>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</si>
  <si>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</si>
  <si>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</si>
  <si>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</si>
  <si>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</si>
  <si>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</si>
  <si>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</si>
  <si>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</si>
  <si>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</si>
  <si>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</si>
  <si>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</si>
  <si>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</si>
  <si>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</si>
  <si>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</si>
  <si>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</si>
  <si>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</si>
  <si>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</si>
  <si>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</si>
  <si>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</si>
  <si>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</si>
  <si>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</si>
  <si>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</si>
  <si>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</si>
  <si>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</si>
  <si>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</si>
  <si>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</si>
  <si>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</si>
  <si>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</si>
  <si>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</si>
  <si>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</si>
  <si>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</si>
  <si>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</si>
  <si>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</si>
  <si>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</si>
  <si>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</si>
  <si>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</si>
  <si>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</si>
  <si>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</si>
  <si>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</si>
  <si>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</si>
  <si>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</si>
  <si>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</si>
  <si>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</si>
  <si>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</si>
  <si>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</si>
  <si>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</si>
  <si>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</si>
  <si>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</si>
  <si>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</si>
  <si>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</si>
  <si>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</si>
  <si>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</si>
  <si>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</si>
  <si>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</si>
  <si>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</si>
  <si>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</si>
  <si>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</si>
  <si>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</si>
  <si>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</si>
  <si>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</si>
  <si>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</si>
  <si>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</si>
  <si>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</si>
  <si>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</si>
  <si>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</si>
  <si>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</si>
  <si>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</si>
  <si>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</si>
  <si>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</si>
  <si>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</si>
  <si>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</si>
  <si>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</si>
  <si>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</si>
  <si>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</si>
  <si>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</si>
  <si>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</si>
  <si>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</si>
  <si>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</si>
  <si>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</si>
  <si>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</si>
  <si>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</si>
  <si>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</si>
  <si>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</si>
  <si>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</si>
  <si>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</si>
  <si>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</si>
  <si>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</si>
  <si>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</si>
  <si>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</si>
  <si>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</si>
  <si>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</si>
  <si>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</si>
  <si>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</si>
  <si>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</si>
  <si>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</si>
  <si>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</si>
  <si>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</si>
  <si>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</si>
  <si>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</si>
  <si>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</si>
  <si>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</si>
  <si>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</si>
  <si>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</si>
  <si>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</si>
  <si>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</si>
  <si>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</si>
  <si>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</si>
  <si>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</si>
  <si>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</si>
  <si>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</si>
  <si>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</si>
  <si>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</si>
  <si>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</si>
  <si>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</si>
  <si>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</si>
  <si>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</si>
  <si>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</si>
  <si>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</si>
  <si>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</si>
  <si>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</si>
  <si>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</si>
  <si>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</si>
  <si>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</si>
  <si>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</si>
  <si>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</si>
  <si>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</si>
  <si>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</si>
  <si>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</si>
  <si>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</si>
  <si>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</si>
  <si>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</si>
  <si>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</si>
  <si>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</si>
  <si>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</si>
  <si>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</si>
  <si>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</si>
  <si>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</si>
  <si>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</si>
  <si>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</si>
  <si>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</si>
  <si>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</si>
  <si>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</si>
  <si>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</si>
  <si>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</si>
  <si>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</si>
  <si>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</si>
  <si>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</si>
  <si>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</si>
  <si>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</si>
  <si>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</si>
  <si>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</si>
  <si>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</si>
  <si>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</si>
  <si>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</si>
  <si>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</si>
  <si>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</si>
  <si>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</si>
  <si>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</si>
  <si>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</si>
  <si>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</si>
  <si>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</si>
  <si>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</si>
  <si>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</si>
  <si>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</si>
  <si>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</si>
  <si>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</si>
  <si>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</si>
  <si>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</si>
  <si>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</si>
  <si>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</si>
  <si>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</si>
  <si>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</si>
  <si>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</si>
  <si>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</si>
  <si>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</si>
  <si>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</si>
  <si>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</si>
  <si>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</si>
  <si>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</si>
  <si>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</si>
  <si>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</si>
  <si>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</si>
  <si>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</si>
  <si>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</si>
  <si>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</si>
  <si>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</si>
  <si>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</si>
  <si>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</si>
  <si>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</si>
  <si>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</si>
  <si>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</si>
  <si>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</si>
  <si>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</si>
  <si>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</si>
  <si>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</si>
  <si>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</si>
  <si>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</si>
  <si>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</si>
  <si>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</si>
  <si>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</si>
  <si>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</si>
  <si>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</si>
  <si>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</si>
  <si>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</si>
  <si>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</si>
  <si>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</si>
  <si>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</si>
  <si>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</si>
  <si>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</si>
  <si>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</si>
  <si>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</si>
  <si>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</si>
  <si>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</si>
  <si>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</si>
  <si>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</si>
  <si>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</si>
  <si>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</si>
  <si>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</si>
  <si>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</si>
  <si>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</si>
  <si>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</si>
  <si>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</si>
  <si>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</si>
  <si>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</si>
  <si>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</si>
  <si>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</si>
  <si>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</si>
  <si>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</si>
  <si>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</si>
  <si>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</si>
  <si>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</si>
  <si>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</si>
  <si>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</si>
  <si>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</si>
  <si>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</si>
  <si>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</si>
  <si>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</si>
  <si>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</si>
  <si>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</si>
  <si>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</si>
  <si>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</si>
  <si>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</si>
  <si>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</si>
  <si>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</si>
  <si>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</si>
  <si>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</si>
  <si>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</si>
  <si>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</si>
  <si>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</si>
  <si>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</si>
  <si>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</si>
  <si>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</si>
  <si>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</si>
  <si>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</si>
  <si>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</si>
  <si>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</si>
  <si>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</si>
  <si>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</si>
  <si>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</si>
  <si>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</si>
  <si>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</si>
  <si>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</si>
  <si>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</si>
  <si>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</si>
  <si>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</si>
  <si>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</si>
  <si>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</si>
  <si>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</si>
  <si>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</si>
  <si>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</si>
  <si>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</si>
  <si>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</si>
  <si>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</si>
  <si>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</si>
  <si>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</si>
  <si>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</si>
  <si>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</si>
  <si>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</si>
  <si>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</si>
  <si>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</si>
  <si>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</si>
  <si>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</si>
  <si>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</si>
  <si>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</si>
  <si>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</si>
  <si>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</si>
  <si>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</si>
  <si>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</si>
  <si>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</si>
  <si>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</si>
  <si>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</si>
  <si>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</si>
  <si>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</si>
  <si>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</si>
  <si>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</si>
  <si>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</si>
  <si>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</si>
  <si>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</si>
  <si>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</si>
  <si>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</si>
  <si>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</si>
  <si>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</si>
  <si>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</si>
  <si>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</si>
  <si>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</si>
  <si>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</si>
  <si>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</si>
  <si>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</si>
  <si>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</si>
  <si>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</si>
  <si>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</si>
  <si>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</si>
  <si>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</si>
  <si>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</si>
  <si>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</si>
  <si>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</si>
  <si>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</si>
  <si>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</si>
  <si>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</si>
  <si>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</si>
  <si>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</si>
  <si>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</si>
  <si>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</si>
  <si>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</si>
  <si>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</si>
  <si>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</si>
  <si>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</si>
  <si>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</si>
  <si>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</si>
  <si>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</si>
  <si>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</si>
  <si>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</si>
  <si>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</si>
  <si>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</si>
  <si>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</si>
  <si>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</si>
  <si>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</si>
  <si>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</si>
  <si>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</si>
  <si>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</si>
  <si>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</si>
  <si>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</si>
  <si>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</si>
  <si>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</si>
  <si>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</si>
  <si>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</si>
  <si>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</si>
  <si>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</si>
  <si>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</si>
  <si>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</si>
  <si>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</si>
  <si>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</si>
  <si>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</si>
  <si>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</si>
  <si>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</si>
  <si>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</si>
  <si>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</si>
  <si>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</si>
  <si>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</si>
  <si>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</si>
  <si>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</si>
  <si>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</si>
  <si>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</si>
  <si>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</si>
  <si>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</si>
  <si>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</si>
  <si>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</si>
  <si>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</si>
  <si>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</si>
  <si>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</si>
  <si>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</si>
  <si>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</si>
  <si>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</si>
  <si>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</si>
  <si>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</si>
  <si>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</si>
  <si>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</si>
  <si>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</si>
  <si>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</si>
  <si>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</si>
  <si>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</si>
  <si>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</si>
  <si>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</si>
  <si>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</si>
  <si>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</si>
  <si>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</si>
  <si>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</si>
  <si>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</si>
  <si>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</si>
  <si>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</si>
  <si>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</si>
  <si>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</si>
  <si>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</si>
  <si>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</si>
  <si>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</si>
  <si>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</si>
  <si>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</si>
  <si>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</si>
  <si>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</si>
  <si>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</si>
  <si>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</si>
  <si>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</si>
  <si>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</si>
  <si>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</si>
  <si>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</si>
  <si>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</si>
  <si>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</si>
  <si>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</si>
  <si>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</si>
  <si>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</si>
  <si>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</si>
  <si>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</si>
  <si>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</si>
  <si>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</si>
  <si>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</si>
  <si>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</si>
  <si>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</si>
  <si>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</si>
  <si>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</si>
  <si>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</si>
  <si>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</si>
  <si>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</si>
  <si>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</si>
  <si>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</si>
  <si>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</si>
  <si>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</si>
  <si>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</si>
  <si>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</si>
  <si>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</si>
  <si>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</si>
  <si>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</si>
  <si>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</si>
  <si>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</si>
  <si>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</si>
  <si>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</si>
  <si>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</si>
  <si>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</si>
  <si>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</si>
  <si>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</si>
  <si>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</si>
  <si>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</si>
  <si>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</si>
  <si>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</si>
  <si>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</si>
  <si>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</si>
  <si>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</si>
  <si>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</si>
  <si>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</si>
  <si>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</si>
  <si>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</si>
  <si>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</si>
  <si>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</si>
  <si>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</si>
  <si>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</si>
  <si>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</si>
  <si>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</si>
  <si>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</si>
  <si>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</si>
  <si>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</si>
  <si>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</si>
  <si>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</si>
  <si>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</si>
  <si>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</si>
  <si>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</si>
  <si>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</si>
  <si>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</si>
  <si>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</si>
  <si>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</si>
  <si>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</si>
  <si>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</si>
  <si>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</si>
  <si>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</si>
  <si>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</si>
  <si>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</si>
  <si>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</si>
  <si>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</si>
  <si>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</si>
  <si>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</si>
  <si>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</si>
  <si>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</si>
  <si>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</si>
  <si>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</si>
  <si>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</si>
  <si>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</si>
  <si>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</si>
  <si>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</si>
  <si>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</si>
  <si>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</si>
  <si>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</si>
  <si>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</si>
  <si>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</si>
  <si>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</si>
  <si>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</si>
  <si>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</si>
  <si>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</si>
  <si>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</si>
  <si>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</si>
  <si>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</si>
  <si>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</si>
  <si>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</si>
  <si>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</si>
  <si>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</si>
  <si>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</si>
  <si>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</si>
  <si>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</si>
  <si>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</si>
  <si>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</si>
  <si>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</si>
  <si>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</si>
  <si>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</si>
  <si>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</si>
  <si>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</si>
  <si>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</si>
  <si>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</si>
  <si>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</si>
  <si>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</si>
  <si>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</si>
  <si>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</si>
  <si>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</si>
  <si>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</si>
  <si>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</si>
  <si>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</si>
  <si>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</si>
  <si>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</si>
  <si>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</si>
  <si>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</si>
  <si>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</si>
  <si>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</si>
  <si>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</si>
  <si>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</si>
  <si>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</si>
  <si>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</si>
  <si>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</si>
  <si>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</si>
  <si>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</si>
  <si>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</si>
  <si>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</si>
  <si>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</si>
  <si>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</si>
  <si>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</si>
  <si>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</si>
  <si>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</si>
  <si>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</si>
  <si>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</si>
  <si>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</si>
  <si>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</si>
  <si>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</si>
  <si>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</si>
  <si>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</si>
  <si>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</si>
  <si>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</si>
  <si>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</si>
  <si>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</si>
  <si>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</si>
  <si>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</si>
  <si>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</si>
  <si>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</si>
  <si>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</si>
  <si>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</si>
  <si>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</si>
  <si>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</si>
  <si>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</si>
  <si>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</si>
  <si>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</si>
  <si>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</si>
  <si>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</si>
  <si>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</si>
  <si>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</si>
  <si>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</si>
  <si>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</si>
  <si>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</si>
  <si>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</si>
  <si>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</si>
  <si>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</si>
  <si>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</si>
  <si>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</si>
  <si>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</si>
  <si>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</si>
  <si>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</si>
  <si>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</si>
  <si>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</si>
  <si>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</si>
  <si>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</si>
  <si>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</si>
  <si>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</si>
  <si>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</si>
  <si>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</si>
  <si>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</si>
  <si>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</si>
  <si>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</si>
  <si>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</si>
  <si>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</si>
  <si>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</si>
  <si>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</si>
  <si>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</si>
  <si>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</si>
  <si>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</si>
  <si>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</si>
  <si>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</si>
  <si>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</si>
  <si>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</si>
  <si>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</si>
  <si>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</si>
  <si>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</si>
  <si>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</si>
  <si>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</si>
  <si>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</si>
  <si>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</si>
  <si>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</si>
  <si>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</si>
  <si>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</si>
  <si>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</si>
  <si>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</si>
  <si>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</si>
  <si>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</si>
  <si>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</si>
  <si>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</si>
  <si>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</si>
  <si>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</si>
  <si>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</si>
  <si>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</si>
  <si>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</si>
  <si>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</si>
  <si>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</si>
  <si>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</si>
  <si>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</si>
  <si>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</si>
  <si>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</si>
  <si>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</si>
  <si>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</si>
  <si>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</si>
  <si>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</si>
  <si>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</si>
  <si>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</si>
  <si>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</si>
  <si>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</si>
  <si>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</si>
  <si>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</si>
  <si>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</si>
  <si>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</si>
  <si>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</si>
  <si>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</si>
  <si>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</si>
  <si>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</si>
  <si>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</si>
  <si>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</si>
  <si>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</si>
  <si>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</si>
  <si>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</si>
  <si>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</si>
  <si>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</si>
  <si>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</si>
  <si>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</si>
  <si>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</si>
  <si>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</si>
  <si>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</si>
  <si>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</si>
  <si>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</si>
  <si>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</si>
  <si>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</si>
  <si>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</si>
  <si>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</si>
  <si>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</si>
  <si>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</si>
  <si>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</si>
  <si>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</si>
  <si>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</si>
  <si>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</si>
  <si>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</si>
  <si>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</si>
  <si>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</si>
  <si>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</si>
  <si>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</si>
  <si>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</si>
  <si>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</si>
  <si>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</si>
  <si>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</si>
  <si>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</si>
  <si>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</si>
  <si>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</si>
  <si>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</si>
  <si>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</si>
  <si>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</si>
  <si>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</si>
  <si>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</si>
  <si>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</si>
  <si>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</si>
  <si>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</si>
  <si>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</si>
  <si>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</si>
  <si>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</si>
  <si>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</si>
  <si>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</si>
  <si>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</si>
  <si>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</si>
  <si>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</si>
  <si>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</si>
  <si>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</si>
  <si>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</si>
  <si>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</si>
  <si>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</si>
  <si>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</si>
  <si>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</si>
  <si>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</si>
  <si>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</si>
  <si>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</si>
  <si>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</si>
  <si>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</si>
  <si>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</si>
  <si>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</si>
  <si>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</si>
  <si>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</si>
  <si>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</si>
  <si>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</si>
  <si>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</si>
  <si>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</si>
  <si>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</si>
  <si>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</si>
  <si>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</si>
  <si>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</si>
  <si>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</si>
  <si>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</si>
  <si>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</si>
  <si>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</si>
  <si>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</si>
  <si>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</si>
  <si>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</si>
  <si>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</si>
  <si>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</si>
  <si>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</si>
  <si>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</si>
  <si>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</si>
  <si>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</si>
  <si>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</si>
  <si>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</si>
  <si>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</si>
  <si>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</si>
  <si>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</si>
  <si>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</si>
  <si>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</si>
  <si>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</si>
  <si>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</si>
  <si>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</si>
  <si>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</si>
  <si>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</si>
  <si>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</si>
  <si>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</si>
  <si>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</si>
  <si>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</si>
  <si>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</si>
  <si>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</si>
  <si>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</si>
  <si>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</si>
  <si>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</si>
  <si>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</si>
  <si>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</si>
  <si>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</si>
  <si>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</si>
  <si>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</si>
  <si>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</si>
  <si>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</si>
  <si>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</si>
  <si>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</si>
  <si>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</si>
  <si>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</si>
  <si>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</si>
  <si>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</si>
  <si>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</si>
  <si>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</si>
  <si>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</si>
  <si>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</si>
  <si>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</si>
  <si>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</si>
  <si>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</si>
  <si>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</si>
  <si>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</si>
  <si>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</si>
  <si>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</si>
  <si>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</si>
  <si>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</si>
  <si>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</si>
  <si>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</si>
  <si>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</si>
  <si>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</si>
  <si>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</si>
  <si>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</si>
  <si>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</si>
  <si>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</si>
  <si>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</si>
  <si>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</si>
  <si>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</si>
  <si>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</si>
  <si>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</si>
  <si>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</si>
  <si>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</si>
  <si>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</si>
  <si>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</si>
  <si>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</si>
  <si>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</si>
  <si>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</si>
  <si>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</si>
  <si>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</si>
  <si>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</si>
  <si>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</si>
  <si>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</si>
  <si>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</si>
  <si>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</si>
  <si>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</si>
  <si>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</si>
  <si>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</si>
  <si>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</si>
  <si>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</si>
  <si>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</si>
  <si>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</si>
  <si>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</si>
  <si>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</si>
  <si>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</si>
  <si>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</si>
  <si>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</si>
  <si>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</si>
  <si>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</si>
  <si>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</si>
  <si>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</si>
  <si>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</si>
  <si>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</si>
  <si>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</si>
  <si>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</si>
  <si>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</si>
  <si>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</si>
  <si>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</si>
  <si>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</si>
  <si>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</si>
  <si>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</si>
  <si>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</si>
  <si>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</si>
  <si>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</si>
  <si>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</si>
  <si>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</si>
  <si>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</si>
  <si>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</si>
  <si>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</si>
  <si>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</si>
  <si>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</si>
  <si>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</si>
  <si>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</si>
  <si>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</si>
  <si>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</si>
  <si>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</si>
  <si>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</si>
  <si>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</si>
  <si>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</si>
  <si>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</si>
  <si>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</si>
  <si>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</si>
  <si>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</si>
  <si>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</si>
  <si>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</si>
  <si>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</si>
  <si>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</si>
  <si>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</si>
  <si>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</si>
  <si>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</si>
  <si>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</si>
  <si>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</si>
  <si>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</si>
  <si>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</si>
  <si>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</si>
  <si>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</si>
  <si>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</si>
  <si>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</si>
  <si>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</si>
  <si>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</si>
  <si>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</si>
  <si>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</si>
  <si>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</si>
  <si>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</si>
  <si>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</si>
  <si>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</si>
  <si>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</si>
  <si>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</si>
  <si>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</si>
  <si>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</si>
  <si>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</si>
  <si>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</si>
  <si>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</si>
  <si>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</si>
  <si>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</si>
  <si>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</si>
  <si>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</si>
  <si>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</si>
  <si>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</si>
  <si>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</si>
  <si>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</si>
  <si>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</si>
  <si>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</si>
  <si>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</si>
  <si>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</si>
  <si>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</si>
  <si>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</si>
  <si>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</si>
  <si>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</si>
  <si>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</si>
  <si>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</si>
  <si>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</si>
  <si>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</si>
  <si>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</si>
  <si>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</si>
  <si>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</si>
  <si>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</si>
  <si>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</si>
  <si>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</si>
  <si>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</si>
  <si>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</si>
  <si>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</si>
  <si>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</si>
  <si>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</si>
  <si>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</si>
  <si>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</si>
  <si>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</si>
  <si>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</si>
  <si>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</si>
  <si>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</si>
  <si>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</si>
  <si>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</si>
  <si>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</si>
  <si>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</si>
  <si>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</si>
  <si>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</si>
  <si>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</si>
  <si>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</si>
  <si>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</si>
  <si>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</si>
  <si>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</si>
  <si>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</si>
  <si>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</si>
  <si>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</si>
  <si>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</si>
  <si>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</si>
  <si>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</si>
  <si>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</si>
  <si>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</si>
  <si>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</si>
  <si>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</si>
  <si>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</si>
  <si>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</si>
  <si>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</si>
  <si>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</si>
  <si>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</si>
  <si>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</si>
  <si>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</si>
  <si>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</si>
  <si>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</si>
  <si>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</si>
  <si>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</si>
  <si>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</si>
  <si>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</si>
  <si>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</si>
  <si>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</si>
  <si>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</si>
  <si>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</si>
  <si>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</si>
  <si>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</si>
  <si>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</si>
  <si>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</si>
  <si>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</si>
  <si>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</si>
  <si>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</si>
  <si>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</si>
  <si>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</si>
  <si>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</si>
  <si>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</si>
  <si>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</si>
  <si>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</si>
  <si>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</si>
  <si>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</si>
  <si>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</si>
  <si>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</si>
  <si>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</si>
  <si>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</si>
  <si>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</si>
  <si>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</si>
  <si>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</si>
  <si>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</si>
  <si>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</si>
  <si>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</si>
  <si>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</si>
  <si>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</si>
  <si>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</si>
  <si>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</si>
  <si>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</si>
  <si>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</si>
  <si>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</si>
  <si>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</si>
  <si>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</si>
  <si>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</si>
  <si>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</si>
  <si>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</si>
  <si>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</si>
  <si>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</si>
  <si>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</si>
  <si>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</si>
  <si>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</si>
  <si>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</si>
  <si>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</si>
  <si>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</si>
  <si>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</si>
  <si>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</si>
  <si>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</si>
  <si>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</si>
  <si>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</si>
  <si>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</si>
  <si>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</si>
  <si>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</si>
  <si>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</si>
  <si>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</si>
  <si>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</si>
  <si>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</si>
  <si>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</si>
  <si>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</si>
  <si>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</si>
  <si>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</si>
  <si>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</si>
  <si>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</si>
  <si>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</si>
  <si>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</si>
  <si>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</si>
  <si>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</si>
  <si>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</si>
  <si>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</si>
  <si>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</si>
  <si>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</si>
  <si>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</si>
  <si>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</si>
  <si>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</si>
  <si>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</si>
  <si>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</si>
  <si>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</si>
  <si>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</si>
  <si>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</si>
  <si>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</si>
  <si>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</si>
  <si>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</si>
  <si>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</si>
  <si>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</si>
  <si>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</si>
  <si>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</si>
  <si>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</si>
  <si>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</si>
  <si>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</si>
  <si>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</si>
  <si>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</si>
  <si>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</si>
  <si>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</si>
  <si>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</si>
  <si>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</si>
  <si>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</si>
  <si>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</si>
  <si>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</si>
  <si>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</si>
  <si>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</si>
  <si>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</si>
  <si>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</si>
  <si>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</si>
  <si>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</si>
  <si>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</si>
  <si>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</si>
  <si>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</si>
  <si>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</si>
  <si>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</si>
  <si>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</si>
  <si>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</si>
  <si>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</si>
  <si>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</si>
  <si>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</si>
  <si>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</si>
  <si>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</si>
  <si>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</si>
  <si>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</si>
  <si>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</si>
  <si>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</si>
  <si>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</si>
  <si>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</si>
  <si>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</si>
  <si>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</si>
  <si>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</si>
  <si>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</si>
  <si>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</si>
  <si>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</si>
  <si>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</si>
  <si>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</si>
  <si>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</si>
  <si>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</si>
  <si>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</si>
  <si>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</si>
  <si>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</si>
  <si>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</si>
  <si>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</si>
  <si>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</si>
  <si>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</si>
  <si>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</si>
  <si>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</si>
  <si>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</si>
  <si>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</si>
  <si>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</si>
  <si>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</si>
  <si>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</si>
  <si>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</si>
  <si>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</si>
  <si>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</si>
  <si>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</si>
  <si>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</si>
  <si>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</si>
  <si>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</si>
  <si>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</si>
  <si>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</si>
  <si>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</si>
  <si>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</si>
  <si>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</si>
  <si>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</si>
  <si>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</si>
  <si>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</si>
  <si>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</si>
  <si>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</si>
  <si>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</si>
  <si>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</si>
  <si>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</si>
  <si>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</si>
  <si>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</si>
  <si>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</si>
  <si>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</si>
  <si>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</si>
  <si>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</si>
  <si>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</si>
  <si>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</si>
  <si>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</si>
  <si>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</si>
  <si>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</si>
  <si>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</si>
  <si>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</si>
  <si>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</si>
  <si>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</si>
  <si>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</si>
  <si>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</si>
  <si>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</si>
  <si>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</si>
  <si>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</si>
  <si>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</si>
  <si>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</si>
  <si>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</si>
  <si>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</si>
  <si>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</si>
  <si>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</si>
  <si>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</si>
  <si>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</si>
  <si>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</si>
  <si>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</si>
  <si>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</si>
  <si>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</si>
  <si>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</si>
  <si>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</si>
  <si>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</si>
  <si>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</si>
  <si>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</si>
  <si>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</si>
  <si>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</si>
  <si>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</si>
  <si>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</si>
  <si>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</si>
  <si>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</si>
  <si>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</si>
  <si>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</si>
  <si>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</si>
  <si>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</si>
  <si>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</si>
  <si>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</si>
  <si>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</si>
  <si>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</si>
  <si>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</si>
  <si>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</si>
  <si>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</si>
  <si>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</si>
  <si>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</si>
  <si>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</si>
  <si>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</si>
  <si>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</si>
  <si>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</si>
  <si>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</si>
  <si>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</si>
  <si>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</si>
  <si>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</si>
  <si>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</si>
  <si>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</si>
  <si>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</si>
  <si>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</si>
  <si>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</si>
  <si>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</si>
  <si>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</si>
  <si>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</si>
  <si>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</si>
  <si>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</si>
  <si>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</si>
  <si>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</si>
  <si>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</si>
  <si>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</si>
  <si>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</si>
  <si>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</si>
  <si>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</si>
  <si>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</si>
  <si>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</si>
  <si>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</si>
  <si>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</si>
  <si>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</si>
  <si>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</si>
  <si>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</si>
  <si>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</si>
  <si>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</si>
  <si>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</si>
  <si>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</si>
  <si>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</si>
  <si>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</si>
  <si>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</si>
  <si>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</si>
  <si>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</si>
  <si>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</si>
  <si>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</si>
  <si>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</si>
  <si>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</si>
  <si>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</si>
  <si>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</si>
  <si>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</si>
  <si>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</si>
  <si>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</si>
  <si>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</si>
  <si>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</si>
  <si>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</si>
  <si>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</si>
  <si>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</si>
  <si>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</si>
  <si>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</si>
  <si>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</si>
  <si>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</si>
  <si>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</si>
  <si>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</si>
  <si>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</si>
  <si>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</si>
  <si>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</si>
  <si>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</si>
  <si>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</si>
  <si>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</si>
  <si>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</si>
  <si>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</si>
  <si>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</si>
  <si>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</si>
  <si>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</si>
  <si>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</si>
  <si>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</si>
  <si>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</si>
  <si>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</si>
  <si>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</si>
  <si>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</si>
  <si>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</si>
  <si>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</si>
  <si>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</si>
  <si>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</si>
  <si>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</si>
  <si>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</si>
  <si>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</si>
  <si>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</si>
  <si>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</si>
  <si>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</si>
  <si>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</si>
  <si>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</si>
  <si>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</si>
  <si>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</si>
  <si>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</si>
  <si>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</si>
  <si>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</si>
  <si>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</si>
  <si>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</si>
  <si>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</si>
  <si>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</si>
  <si>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</si>
  <si>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</si>
  <si>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</si>
  <si>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</si>
  <si>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</si>
  <si>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</si>
  <si>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</si>
  <si>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</si>
  <si>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</si>
  <si>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</si>
  <si>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</si>
  <si>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</si>
  <si>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</si>
  <si>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</si>
  <si>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</si>
  <si>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</si>
  <si>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</si>
  <si>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</si>
  <si>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</si>
  <si>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</si>
  <si>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</si>
  <si>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</si>
  <si>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</si>
  <si>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</si>
  <si>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</si>
  <si>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</si>
  <si>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</si>
  <si>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</si>
  <si>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</si>
  <si>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</si>
  <si>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</si>
  <si>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</si>
  <si>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</si>
  <si>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</si>
  <si>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</si>
  <si>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</si>
  <si>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</si>
  <si>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</si>
  <si>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</si>
  <si>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</si>
  <si>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</si>
  <si>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</si>
  <si>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</si>
  <si>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</si>
  <si>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</si>
  <si>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</si>
  <si>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</si>
  <si>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</si>
  <si>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</si>
  <si>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</si>
  <si>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</si>
  <si>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</si>
  <si>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</si>
  <si>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</si>
  <si>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</si>
  <si>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</si>
  <si>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</si>
  <si>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</si>
  <si>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</si>
  <si>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</si>
  <si>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</si>
  <si>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</si>
  <si>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</si>
  <si>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</si>
  <si>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</si>
  <si>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</si>
  <si>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</si>
  <si>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</si>
  <si>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</si>
  <si>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</si>
  <si>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</si>
  <si>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</si>
  <si>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</si>
  <si>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</si>
  <si>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</si>
  <si>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</si>
  <si>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</si>
  <si>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</si>
  <si>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</si>
  <si>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</si>
  <si>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</si>
  <si>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</si>
  <si>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</si>
  <si>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</si>
  <si>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</si>
  <si>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</si>
  <si>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</si>
  <si>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</si>
  <si>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</si>
  <si>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</si>
  <si>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</si>
  <si>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</si>
  <si>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</si>
  <si>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</si>
  <si>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</si>
  <si>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</si>
  <si>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</si>
  <si>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</si>
  <si>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</si>
  <si>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</si>
  <si>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</si>
  <si>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</si>
  <si>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</si>
  <si>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</si>
  <si>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</si>
  <si>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</si>
  <si>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</si>
  <si>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</si>
  <si>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</si>
  <si>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</si>
  <si>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</si>
  <si>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</si>
  <si>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</si>
  <si>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</si>
  <si>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</si>
  <si>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</si>
  <si>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</si>
  <si>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</si>
  <si>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</si>
  <si>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</si>
  <si>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</si>
  <si>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</si>
  <si>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</si>
  <si>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</si>
  <si>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</si>
  <si>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</si>
  <si>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</si>
  <si>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</si>
  <si>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</si>
  <si>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</si>
  <si>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</si>
  <si>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</si>
  <si>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</si>
  <si>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</si>
  <si>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</si>
  <si>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</si>
  <si>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</si>
  <si>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</si>
  <si>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</si>
  <si>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</si>
  <si>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</si>
  <si>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</si>
  <si>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</si>
  <si>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</si>
  <si>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</si>
  <si>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</si>
  <si>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</si>
  <si>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</si>
  <si>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</si>
  <si>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</si>
  <si>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</si>
  <si>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</si>
  <si>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</si>
  <si>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</si>
  <si>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</si>
  <si>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</si>
  <si>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</si>
  <si>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</si>
  <si>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</si>
  <si>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</si>
  <si>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</si>
  <si>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</si>
  <si>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</si>
  <si>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</si>
  <si>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</si>
  <si>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</si>
  <si>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</si>
  <si>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</si>
  <si>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</si>
  <si>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</si>
  <si>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</si>
  <si>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</si>
  <si>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</si>
  <si>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</si>
  <si>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</si>
  <si>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</si>
  <si>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</si>
  <si>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</si>
  <si>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</si>
  <si>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</si>
  <si>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</si>
  <si>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</si>
  <si>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</si>
  <si>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</si>
  <si>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</si>
  <si>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</si>
  <si>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</si>
  <si>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</si>
  <si>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</si>
  <si>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</si>
  <si>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</si>
  <si>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</si>
  <si>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</si>
  <si>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</si>
  <si>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</si>
  <si>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</si>
  <si>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</si>
  <si>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</si>
  <si>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</si>
  <si>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</si>
  <si>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</si>
  <si>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</si>
  <si>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</si>
  <si>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</si>
  <si>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</si>
  <si>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</si>
  <si>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</si>
  <si>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</si>
  <si>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</si>
  <si>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</si>
  <si>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</si>
  <si>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</si>
  <si>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</si>
  <si>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</si>
  <si>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</si>
  <si>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</si>
  <si>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</si>
  <si>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</si>
  <si>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</si>
  <si>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</si>
  <si>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</si>
  <si>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</si>
  <si>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</si>
  <si>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</si>
  <si>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</si>
  <si>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</si>
  <si>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</si>
  <si>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</si>
  <si>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</si>
  <si>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</si>
  <si>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</si>
  <si>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</si>
  <si>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</si>
  <si>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</si>
  <si>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</si>
  <si>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</si>
  <si>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</si>
  <si>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</si>
  <si>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</si>
  <si>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</si>
  <si>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</si>
  <si>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</si>
  <si>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</si>
  <si>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</si>
  <si>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</si>
  <si>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</si>
  <si>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</si>
  <si>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</si>
  <si>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</si>
  <si>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</si>
  <si>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</si>
  <si>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</si>
  <si>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</si>
  <si>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</si>
  <si>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</si>
  <si>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</si>
  <si>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</si>
  <si>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</si>
  <si>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</si>
  <si>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</si>
  <si>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</si>
  <si>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</si>
  <si>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</si>
  <si>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</si>
  <si>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</si>
  <si>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</si>
  <si>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</si>
  <si>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</si>
  <si>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</si>
  <si>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</si>
  <si>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</si>
  <si>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</si>
  <si>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</si>
  <si>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</si>
  <si>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</si>
  <si>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</si>
  <si>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</si>
  <si>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</si>
  <si>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</si>
  <si>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</si>
  <si>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</si>
  <si>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</si>
  <si>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</si>
  <si>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</si>
  <si>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</si>
  <si>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</si>
  <si>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</si>
  <si>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</si>
  <si>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</si>
  <si>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</si>
  <si>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</si>
  <si>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</si>
  <si>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</si>
  <si>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</si>
  <si>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</si>
  <si>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</si>
  <si>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</si>
  <si>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</si>
  <si>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</si>
  <si>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</si>
  <si>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</si>
  <si>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</si>
  <si>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</si>
  <si>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</si>
  <si>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</si>
  <si>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</si>
  <si>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</si>
  <si>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</si>
  <si>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</si>
  <si>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</si>
  <si>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</si>
  <si>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</si>
  <si>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</si>
  <si>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</si>
  <si>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</si>
  <si>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</si>
  <si>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</si>
  <si>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</si>
  <si>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</si>
  <si>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</si>
  <si>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</si>
  <si>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</si>
  <si>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</si>
  <si>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</si>
  <si>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</si>
  <si>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</si>
  <si>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</si>
  <si>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</si>
  <si>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</si>
  <si>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</si>
  <si>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</si>
  <si>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</si>
  <si>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</si>
  <si>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</si>
  <si>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</si>
  <si>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</si>
  <si>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</si>
  <si>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</si>
  <si>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</si>
  <si>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</si>
  <si>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</si>
  <si>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</si>
  <si>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</si>
  <si>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</si>
  <si>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</si>
  <si>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</si>
  <si>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</si>
  <si>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</si>
  <si>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</si>
  <si>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</si>
  <si>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</si>
  <si>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</si>
  <si>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</si>
  <si>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</si>
  <si>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</si>
  <si>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</si>
  <si>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</si>
  <si>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</si>
  <si>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</si>
  <si>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</si>
  <si>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</si>
  <si>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</si>
  <si>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</si>
  <si>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</si>
  <si>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</si>
  <si>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</si>
  <si>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</si>
  <si>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</si>
  <si>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</si>
  <si>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</si>
  <si>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</si>
  <si>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</si>
  <si>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</si>
  <si>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</si>
  <si>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</si>
  <si>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</si>
  <si>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</si>
  <si>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</si>
  <si>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</si>
  <si>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</si>
  <si>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</si>
  <si>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</si>
  <si>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</si>
  <si>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</si>
  <si>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</si>
  <si>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</si>
  <si>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</si>
  <si>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</si>
  <si>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</si>
  <si>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</si>
  <si>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</si>
  <si>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</si>
  <si>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</si>
  <si>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</si>
  <si>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</si>
  <si>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</si>
  <si>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</si>
  <si>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</si>
  <si>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</si>
  <si>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</si>
  <si>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</si>
  <si>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</si>
  <si>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</si>
  <si>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</si>
  <si>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</si>
  <si>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</si>
  <si>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</si>
  <si>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</si>
  <si>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</si>
  <si>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</si>
  <si>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</si>
  <si>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</si>
  <si>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</si>
  <si>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</si>
  <si>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</si>
  <si>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</si>
  <si>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</si>
  <si>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</si>
  <si>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</si>
  <si>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</si>
  <si>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</si>
  <si>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</si>
  <si>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</si>
  <si>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</si>
  <si>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</si>
  <si>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</si>
  <si>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</si>
  <si>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</si>
  <si>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</si>
  <si>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</si>
  <si>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</si>
  <si>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</si>
  <si>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</si>
  <si>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</si>
  <si>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</si>
  <si>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</si>
  <si>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</si>
  <si>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</si>
  <si>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</si>
  <si>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</si>
  <si>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</si>
  <si>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</si>
  <si>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</si>
  <si>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</si>
  <si>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</si>
  <si>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</si>
  <si>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</si>
  <si>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</si>
  <si>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</si>
  <si>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</si>
  <si>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</si>
  <si>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</si>
  <si>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</si>
  <si>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</si>
  <si>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</si>
  <si>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</si>
  <si>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</si>
  <si>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</si>
  <si>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</si>
  <si>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</si>
  <si>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</si>
  <si>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</si>
  <si>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</si>
  <si>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</si>
  <si>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</si>
  <si>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</si>
  <si>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</si>
  <si>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</si>
  <si>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</si>
  <si>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</si>
  <si>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</si>
  <si>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</si>
  <si>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</si>
  <si>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</si>
  <si>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</si>
  <si>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</si>
  <si>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</si>
  <si>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</si>
  <si>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</si>
  <si>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</si>
  <si>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</si>
  <si>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</si>
  <si>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</si>
  <si>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</si>
  <si>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</si>
  <si>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</si>
  <si>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</si>
  <si>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</si>
  <si>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</si>
  <si>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</si>
  <si>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</si>
  <si>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</si>
  <si>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</si>
  <si>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</si>
  <si>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</si>
  <si>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</si>
  <si>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</si>
  <si>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</si>
  <si>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</si>
  <si>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</si>
  <si>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</si>
  <si>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</si>
  <si>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</si>
  <si>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</si>
  <si>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</si>
  <si>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</si>
  <si>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</si>
  <si>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</si>
  <si>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</si>
  <si>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</si>
  <si>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</si>
  <si>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</si>
  <si>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</si>
  <si>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</si>
  <si>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</si>
  <si>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</si>
  <si>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</si>
  <si>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</si>
  <si>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</si>
  <si>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</si>
  <si>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</si>
  <si>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</si>
  <si>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</si>
  <si>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</si>
  <si>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</si>
  <si>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</si>
  <si>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</si>
  <si>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</si>
  <si>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</si>
  <si>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</si>
  <si>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</si>
  <si>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</si>
  <si>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</si>
  <si>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</si>
  <si>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</si>
  <si>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</si>
  <si>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</si>
  <si>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</si>
  <si>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</si>
  <si>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</si>
  <si>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</si>
  <si>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</si>
  <si>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</si>
  <si>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</si>
  <si>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</si>
  <si>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</si>
  <si>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</si>
  <si>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</si>
  <si>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</si>
  <si>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</si>
  <si>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</si>
  <si>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</si>
  <si>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</si>
  <si>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</si>
  <si>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</si>
  <si>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</si>
  <si>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</si>
  <si>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</si>
  <si>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</si>
  <si>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</si>
  <si>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</si>
  <si>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</si>
  <si>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</si>
  <si>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</si>
  <si>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</si>
  <si>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</si>
  <si>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</si>
  <si>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</si>
  <si>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</si>
  <si>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</si>
  <si>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</si>
  <si>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</si>
  <si>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</si>
  <si>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</si>
  <si>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</si>
  <si>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</si>
  <si>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</si>
  <si>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</si>
  <si>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</si>
  <si>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</si>
  <si>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</si>
  <si>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</si>
  <si>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</si>
  <si>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</si>
  <si>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</si>
  <si>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</si>
  <si>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</si>
  <si>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</si>
  <si>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</si>
  <si>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</si>
  <si>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</si>
  <si>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</si>
  <si>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</si>
  <si>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</si>
  <si>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</si>
  <si>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</si>
  <si>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</si>
  <si>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</si>
  <si>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</si>
  <si>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</si>
  <si>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</si>
  <si>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</si>
  <si>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</si>
  <si>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</si>
  <si>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</si>
  <si>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</si>
  <si>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</si>
  <si>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</si>
  <si>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</si>
  <si>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</si>
  <si>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</si>
  <si>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</si>
  <si>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</si>
  <si>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</si>
  <si>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</si>
  <si>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</si>
  <si>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</si>
  <si>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</si>
  <si>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</si>
  <si>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</si>
  <si>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</si>
  <si>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</si>
  <si>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</si>
  <si>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</si>
  <si>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</si>
  <si>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</si>
  <si>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</si>
  <si>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</si>
  <si>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</si>
  <si>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</si>
  <si>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</si>
  <si>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</si>
  <si>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</si>
  <si>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</si>
  <si>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</si>
  <si>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</si>
  <si>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</si>
  <si>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</si>
  <si>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</si>
  <si>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</si>
  <si>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</si>
  <si>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</si>
  <si>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</si>
  <si>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</si>
  <si>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</si>
  <si>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</si>
  <si>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</si>
  <si>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</si>
  <si>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</si>
  <si>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</si>
  <si>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</si>
  <si>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</si>
  <si>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</si>
  <si>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</si>
  <si>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</si>
  <si>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</si>
  <si>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</si>
  <si>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</si>
  <si>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</si>
  <si>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</si>
  <si>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</si>
  <si>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</si>
  <si>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</si>
  <si>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</si>
  <si>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</si>
  <si>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</si>
  <si>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</si>
  <si>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</si>
  <si>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</si>
  <si>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</si>
  <si>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</si>
  <si>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</si>
  <si>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</si>
  <si>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</si>
  <si>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</si>
  <si>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</si>
  <si>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</si>
  <si>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</si>
  <si>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</si>
  <si>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</si>
  <si>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</si>
  <si>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</si>
  <si>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</si>
  <si>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</si>
  <si>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</si>
  <si>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</si>
  <si>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</si>
  <si>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</si>
  <si>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</si>
  <si>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</si>
  <si>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</si>
  <si>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</si>
  <si>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</si>
  <si>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</si>
  <si>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</si>
  <si>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</si>
  <si>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</si>
  <si>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</si>
  <si>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</si>
  <si>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</si>
  <si>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</si>
  <si>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</si>
  <si>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</si>
  <si>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</si>
  <si>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</si>
  <si>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</si>
  <si>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</si>
  <si>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</si>
  <si>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</si>
  <si>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</si>
  <si>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</si>
  <si>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</si>
  <si>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</si>
  <si>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</si>
  <si>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</si>
  <si>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</si>
  <si>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</si>
  <si>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</si>
  <si>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</si>
  <si>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</si>
  <si>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</si>
  <si>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</si>
  <si>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</si>
  <si>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</si>
  <si>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</si>
  <si>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</si>
  <si>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</si>
  <si>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</si>
  <si>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</si>
  <si>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</si>
  <si>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</si>
  <si>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</si>
  <si>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</si>
  <si>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</si>
  <si>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</si>
  <si>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</si>
  <si>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</si>
  <si>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</si>
  <si>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</si>
  <si>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</si>
  <si>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</si>
  <si>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</si>
  <si>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</si>
  <si>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</si>
  <si>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</si>
  <si>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</si>
  <si>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</si>
  <si>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</si>
  <si>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</si>
  <si>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</si>
  <si>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</si>
  <si>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</si>
  <si>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</si>
  <si>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</si>
  <si>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</si>
  <si>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</si>
  <si>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</si>
  <si>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</si>
  <si>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</si>
  <si>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</si>
  <si>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</si>
  <si>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</si>
  <si>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</si>
  <si>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</si>
  <si>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</si>
  <si>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</si>
  <si>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</si>
  <si>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</si>
  <si>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</si>
  <si>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</si>
  <si>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</si>
  <si>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</si>
  <si>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</si>
  <si>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</si>
  <si>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</si>
  <si>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</si>
  <si>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</si>
  <si>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</si>
  <si>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</si>
  <si>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</si>
  <si>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</si>
  <si>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</si>
  <si>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</si>
  <si>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</si>
  <si>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</si>
  <si>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</si>
  <si>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</si>
  <si>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</si>
  <si>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</si>
  <si>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</si>
  <si>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</si>
  <si>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</si>
  <si>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</si>
  <si>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</si>
  <si>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</si>
  <si>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</si>
  <si>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</si>
  <si>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</si>
  <si>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</si>
  <si>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</si>
  <si>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</si>
  <si>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</si>
  <si>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</si>
  <si>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</si>
  <si>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</si>
  <si>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</si>
  <si>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</si>
  <si>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</si>
  <si>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</si>
  <si>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</si>
  <si>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</si>
  <si>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</si>
  <si>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</si>
  <si>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</si>
  <si>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</si>
  <si>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</si>
  <si>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</si>
  <si>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</si>
  <si>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</si>
  <si>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</si>
  <si>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</si>
  <si>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</si>
  <si>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</si>
  <si>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</si>
  <si>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</si>
  <si>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</si>
  <si>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</si>
  <si>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</si>
  <si>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</si>
  <si>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</si>
  <si>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</si>
  <si>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</si>
  <si>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</si>
  <si>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</si>
  <si>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</si>
  <si>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</si>
  <si>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</si>
  <si>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</si>
  <si>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</si>
  <si>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</si>
  <si>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</si>
  <si>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</si>
  <si>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</si>
  <si>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</si>
  <si>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</si>
  <si>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</si>
  <si>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</si>
  <si>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</si>
  <si>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</si>
  <si>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</si>
  <si>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</si>
  <si>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</si>
  <si>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</si>
  <si>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</si>
  <si>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</si>
  <si>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</si>
  <si>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</si>
  <si>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</si>
  <si>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</si>
  <si>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</si>
  <si>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</si>
  <si>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</si>
  <si>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</si>
  <si>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</si>
  <si>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</si>
  <si>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</si>
  <si>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</si>
  <si>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</si>
  <si>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</si>
  <si>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</si>
  <si>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</si>
  <si>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</si>
  <si>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</si>
  <si>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</si>
  <si>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</si>
  <si>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</si>
  <si>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</si>
  <si>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</si>
  <si>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</si>
  <si>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</si>
  <si>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</si>
  <si>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</si>
  <si>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</si>
  <si>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</si>
  <si>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</si>
  <si>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</si>
  <si>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</si>
  <si>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</si>
  <si>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</si>
  <si>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</si>
  <si>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</si>
  <si>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</si>
  <si>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</si>
  <si>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</si>
  <si>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</si>
  <si>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</si>
  <si>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</si>
  <si>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</si>
  <si>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</si>
  <si>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</si>
  <si>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</si>
  <si>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</si>
  <si>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</si>
  <si>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</si>
  <si>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</si>
  <si>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</si>
  <si>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</si>
  <si>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</si>
  <si>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</si>
  <si>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</si>
  <si>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</si>
  <si>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</si>
  <si>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</si>
  <si>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</si>
  <si>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</si>
  <si>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</si>
  <si>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</si>
  <si>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</si>
  <si>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</si>
  <si>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</si>
  <si>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</si>
  <si>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</si>
  <si>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</si>
  <si>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</si>
  <si>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</si>
  <si>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</si>
  <si>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</si>
  <si>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</si>
  <si>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</si>
  <si>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</si>
  <si>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</si>
  <si>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</si>
  <si>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</si>
  <si>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</si>
  <si>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</si>
  <si>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</si>
  <si>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</si>
  <si>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</si>
  <si>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</si>
  <si>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</si>
  <si>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</si>
  <si>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</si>
  <si>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</si>
  <si>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</si>
  <si>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</si>
  <si>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</si>
  <si>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</si>
  <si>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</si>
  <si>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</si>
  <si>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</si>
  <si>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</si>
  <si>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</si>
  <si>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</si>
  <si>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</si>
  <si>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</si>
  <si>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</si>
  <si>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</si>
  <si>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</si>
  <si>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</si>
  <si>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</si>
  <si>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</si>
  <si>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</si>
  <si>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</si>
  <si>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</si>
  <si>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</si>
  <si>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</si>
  <si>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</si>
  <si>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</si>
  <si>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</si>
  <si>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</si>
  <si>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</si>
  <si>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</si>
  <si>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</si>
  <si>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</si>
  <si>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</si>
  <si>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</si>
  <si>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</si>
  <si>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</si>
  <si>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</si>
  <si>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</si>
  <si>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</si>
  <si>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</si>
  <si>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</si>
  <si>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</si>
  <si>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</si>
  <si>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</si>
  <si>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</si>
  <si>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</si>
  <si>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</si>
  <si>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</si>
  <si>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</si>
  <si>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</si>
  <si>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</si>
  <si>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</si>
  <si>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</si>
  <si>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</si>
  <si>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</si>
  <si>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</si>
  <si>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</si>
  <si>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</si>
  <si>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</si>
  <si>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</si>
  <si>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</si>
  <si>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</si>
  <si>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</si>
  <si>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</si>
  <si>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</si>
  <si>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</si>
  <si>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</si>
  <si>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</si>
  <si>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</si>
  <si>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</si>
  <si>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</si>
  <si>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</si>
  <si>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</si>
  <si>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</si>
  <si>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</si>
  <si>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</si>
  <si>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</si>
  <si>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</si>
  <si>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</si>
  <si>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</si>
  <si>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</si>
  <si>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</si>
  <si>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</si>
  <si>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</si>
  <si>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</si>
  <si>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</si>
  <si>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</si>
  <si>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</si>
  <si>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</si>
  <si>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</si>
  <si>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</si>
  <si>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</si>
  <si>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</si>
  <si>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</si>
  <si>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</si>
  <si>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</si>
  <si>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</si>
  <si>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</si>
  <si>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</si>
  <si>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</si>
  <si>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</si>
  <si>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</si>
  <si>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</si>
  <si>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</si>
  <si>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</si>
  <si>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</si>
  <si>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</si>
  <si>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</si>
  <si>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</si>
  <si>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</si>
  <si>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</si>
  <si>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</si>
  <si>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</si>
  <si>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</si>
  <si>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</si>
  <si>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</si>
  <si>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</si>
  <si>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</si>
  <si>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</si>
  <si>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</si>
  <si>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</si>
  <si>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</si>
  <si>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</si>
  <si>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</si>
  <si>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</si>
  <si>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</si>
  <si>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</si>
  <si>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</si>
  <si>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</si>
  <si>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</si>
  <si>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</si>
  <si>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</si>
  <si>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</si>
  <si>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</si>
  <si>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</si>
  <si>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</si>
  <si>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</si>
  <si>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</si>
  <si>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</si>
  <si>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</si>
  <si>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</si>
  <si>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</si>
  <si>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</si>
  <si>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</si>
  <si>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</si>
  <si>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</si>
  <si>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</si>
  <si>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</si>
  <si>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</si>
  <si>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</si>
  <si>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</si>
  <si>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</si>
  <si>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</si>
  <si>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</si>
  <si>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</si>
  <si>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</si>
  <si>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</si>
  <si>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</si>
  <si>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</si>
  <si>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</si>
  <si>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</si>
  <si>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</si>
  <si>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</si>
  <si>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</si>
  <si>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</si>
  <si>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</si>
  <si>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</si>
  <si>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</si>
  <si>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</si>
  <si>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</si>
  <si>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</si>
  <si>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</si>
  <si>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</si>
  <si>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</si>
  <si>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</si>
  <si>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</si>
  <si>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</si>
  <si>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</si>
  <si>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</si>
  <si>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</si>
  <si>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</si>
  <si>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</si>
  <si>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</si>
  <si>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</si>
  <si>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</si>
  <si>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</si>
  <si>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</si>
  <si>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</si>
  <si>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</si>
  <si>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</si>
  <si>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</si>
  <si>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</si>
  <si>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</si>
  <si>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</si>
  <si>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</si>
  <si>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</si>
  <si>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</si>
  <si>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</si>
  <si>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</si>
  <si>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</si>
  <si>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</si>
  <si>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</si>
  <si>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</si>
  <si>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</si>
  <si>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</si>
  <si>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</si>
  <si>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</si>
  <si>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</si>
  <si>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</si>
  <si>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</si>
  <si>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</si>
  <si>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</si>
  <si>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</si>
  <si>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</si>
  <si>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</si>
  <si>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</si>
  <si>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</si>
  <si>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</si>
  <si>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</si>
  <si>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</si>
  <si>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</si>
  <si>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</si>
  <si>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</si>
  <si>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</si>
  <si>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</si>
  <si>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</si>
  <si>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</si>
  <si>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</si>
  <si>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</si>
  <si>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</si>
  <si>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</si>
  <si>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</si>
  <si>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</si>
  <si>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</si>
  <si>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</si>
  <si>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</si>
  <si>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</si>
  <si>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</si>
  <si>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</si>
  <si>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</si>
  <si>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</si>
  <si>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</si>
  <si>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</si>
  <si>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</si>
  <si>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</si>
  <si>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</si>
  <si>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</si>
  <si>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</si>
  <si>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</si>
  <si>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</si>
  <si>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</si>
  <si>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</si>
  <si>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</si>
  <si>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</si>
  <si>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</si>
  <si>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</si>
  <si>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</si>
  <si>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</si>
  <si>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</si>
  <si>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</si>
  <si>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</si>
  <si>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</si>
  <si>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</si>
  <si>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</si>
  <si>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</si>
  <si>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</si>
  <si>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</si>
  <si>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</si>
  <si>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</si>
  <si>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</si>
  <si>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</si>
  <si>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</si>
  <si>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</si>
  <si>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</si>
  <si>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</si>
  <si>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</si>
  <si>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</si>
  <si>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</si>
  <si>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</si>
  <si>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</si>
  <si>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</si>
  <si>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</si>
  <si>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</si>
  <si>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</si>
  <si>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</si>
  <si>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</si>
  <si>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</si>
  <si>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</si>
  <si>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</si>
  <si>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</si>
  <si>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</si>
  <si>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</si>
  <si>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</si>
  <si>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</si>
  <si>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</si>
  <si>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</si>
  <si>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</si>
  <si>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</si>
  <si>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</si>
  <si>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</si>
  <si>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</si>
  <si>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</si>
  <si>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</si>
  <si>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</si>
  <si>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</si>
  <si>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</si>
  <si>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</si>
  <si>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</si>
  <si>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</si>
  <si>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</si>
  <si>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</si>
  <si>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</si>
  <si>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</si>
  <si>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</si>
  <si>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</si>
  <si>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</si>
  <si>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</si>
  <si>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</si>
  <si>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</si>
  <si>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</si>
  <si>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</si>
  <si>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</si>
  <si>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</si>
  <si>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</si>
  <si>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</si>
  <si>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</si>
  <si>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</si>
  <si>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</si>
  <si>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</si>
  <si>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</si>
  <si>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</si>
  <si>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</si>
  <si>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</si>
  <si>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</si>
  <si>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</si>
  <si>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</si>
  <si>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</si>
  <si>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</si>
  <si>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</si>
  <si>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</si>
  <si>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</si>
  <si>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</si>
  <si>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</si>
  <si>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</si>
  <si>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</si>
  <si>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</si>
  <si>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</si>
  <si>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</si>
  <si>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</si>
  <si>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</si>
  <si>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</si>
  <si>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</si>
  <si>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</si>
  <si>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</si>
  <si>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</si>
  <si>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</si>
  <si>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</si>
  <si>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</si>
  <si>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</si>
  <si>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</si>
  <si>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</si>
  <si>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</si>
  <si>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</si>
  <si>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</si>
  <si>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</si>
  <si>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</si>
  <si>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</si>
  <si>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</si>
  <si>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</si>
  <si>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</si>
  <si>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</si>
  <si>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</si>
  <si>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</si>
  <si>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</si>
  <si>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</si>
  <si>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</si>
  <si>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</si>
  <si>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</si>
  <si>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</si>
  <si>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</si>
  <si>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</si>
  <si>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</si>
  <si>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</si>
  <si>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</si>
  <si>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</si>
  <si>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</si>
  <si>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</si>
  <si>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</si>
  <si>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</si>
  <si>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</si>
  <si>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</si>
  <si>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</si>
  <si>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</si>
  <si>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</si>
  <si>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</si>
  <si>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</si>
  <si>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</si>
  <si>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</si>
  <si>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</si>
  <si>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</si>
  <si>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</si>
  <si>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</si>
  <si>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</si>
  <si>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</si>
  <si>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</si>
  <si>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</si>
  <si>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</si>
  <si>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</si>
  <si>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</si>
  <si>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</si>
  <si>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</si>
  <si>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</si>
  <si>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</si>
  <si>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</si>
  <si>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</si>
  <si>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</si>
  <si>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</si>
  <si>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</si>
  <si>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</si>
  <si>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</si>
  <si>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</si>
  <si>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</si>
  <si>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</si>
  <si>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</si>
  <si>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</si>
  <si>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</si>
  <si>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</si>
  <si>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</si>
  <si>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</si>
  <si>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</si>
  <si>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</si>
  <si>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</si>
  <si>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</si>
  <si>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</si>
  <si>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</si>
  <si>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</si>
  <si>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</si>
  <si>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</si>
  <si>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</si>
  <si>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</si>
  <si>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</si>
  <si>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</si>
  <si>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</si>
  <si>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</si>
  <si>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</si>
  <si>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</si>
  <si>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</si>
  <si>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</si>
  <si>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</si>
  <si>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</si>
  <si>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</si>
  <si>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</si>
  <si>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</si>
  <si>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</si>
  <si>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</si>
  <si>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</si>
  <si>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</si>
  <si>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</si>
  <si>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</si>
  <si>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</si>
  <si>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</si>
  <si>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</si>
  <si>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</si>
  <si>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</si>
  <si>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</si>
  <si>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</si>
  <si>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</si>
  <si>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</si>
  <si>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</si>
  <si>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</si>
  <si>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</si>
  <si>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</si>
  <si>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</si>
  <si>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</si>
  <si>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</si>
  <si>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</si>
  <si>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</si>
  <si>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</si>
  <si>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</si>
  <si>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</si>
  <si>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</si>
  <si>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</si>
  <si>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</si>
  <si>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</si>
  <si>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</si>
  <si>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</si>
  <si>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</si>
  <si>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</si>
  <si>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</si>
  <si>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</si>
  <si>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</si>
  <si>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</si>
  <si>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</si>
  <si>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</si>
  <si>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</si>
  <si>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</si>
  <si>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</si>
  <si>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</si>
  <si>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</si>
  <si>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</si>
  <si>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</si>
  <si>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</si>
  <si>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</si>
  <si>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</si>
  <si>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</si>
  <si>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</si>
  <si>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</si>
  <si>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</si>
  <si>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</si>
  <si>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</si>
  <si>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</si>
  <si>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</si>
  <si>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</si>
  <si>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</si>
  <si>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</si>
  <si>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</si>
  <si>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</si>
  <si>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</si>
  <si>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</si>
  <si>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</si>
  <si>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</si>
  <si>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</si>
  <si>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</si>
  <si>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</si>
  <si>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</si>
  <si>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</si>
  <si>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</si>
  <si>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</si>
  <si>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</si>
  <si>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</si>
  <si>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</si>
  <si>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</si>
  <si>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</si>
  <si>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</si>
  <si>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</si>
  <si>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</si>
  <si>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</si>
  <si>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</si>
  <si>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</si>
  <si>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</si>
  <si>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</si>
  <si>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</si>
  <si>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</si>
  <si>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</si>
  <si>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</si>
  <si>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</si>
  <si>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</si>
  <si>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</si>
  <si>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</si>
  <si>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</si>
  <si>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</si>
  <si>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</si>
  <si>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</si>
  <si>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</si>
  <si>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</si>
  <si>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</si>
  <si>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</si>
  <si>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</si>
  <si>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</si>
  <si>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</si>
  <si>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</si>
  <si>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</si>
  <si>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</si>
  <si>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</si>
  <si>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</si>
  <si>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</si>
  <si>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</si>
  <si>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</si>
  <si>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</si>
  <si>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</si>
  <si>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</si>
  <si>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</si>
  <si>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</si>
  <si>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</si>
  <si>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</si>
  <si>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</si>
  <si>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</si>
  <si>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</si>
  <si>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</si>
  <si>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</si>
  <si>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</si>
  <si>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</si>
  <si>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</si>
  <si>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</si>
  <si>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</si>
  <si>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</si>
  <si>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</si>
  <si>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</si>
  <si>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</si>
  <si>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</si>
  <si>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</si>
  <si>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</si>
  <si>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</si>
  <si>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</si>
  <si>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</si>
  <si>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</si>
  <si>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</si>
  <si>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</si>
  <si>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</si>
  <si>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</si>
  <si>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</si>
  <si>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</si>
  <si>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</si>
  <si>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</si>
  <si>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</si>
  <si>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</si>
  <si>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</si>
  <si>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</si>
  <si>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</si>
  <si>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</si>
  <si>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</si>
  <si>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</si>
  <si>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</si>
  <si>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</si>
  <si>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</si>
  <si>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</si>
  <si>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</si>
  <si>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</si>
  <si>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</si>
  <si>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</si>
  <si>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</si>
  <si>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</si>
  <si>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</si>
  <si>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</si>
  <si>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</si>
  <si>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</si>
  <si>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</si>
  <si>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</si>
  <si>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</si>
  <si>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</si>
  <si>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</si>
  <si>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</si>
  <si>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</si>
  <si>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</si>
  <si>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</si>
  <si>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</si>
  <si>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</si>
  <si>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</si>
  <si>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</si>
  <si>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</si>
  <si>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</si>
  <si>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</si>
  <si>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</si>
  <si>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</si>
  <si>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</si>
  <si>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</si>
  <si>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</si>
  <si>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</si>
  <si>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</si>
  <si>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</si>
  <si>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</si>
  <si>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</si>
  <si>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</si>
  <si>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</si>
  <si>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</si>
  <si>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</si>
  <si>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</si>
  <si>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</si>
  <si>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</si>
  <si>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</si>
  <si>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</si>
  <si>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</si>
  <si>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</si>
  <si>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</si>
  <si>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</si>
  <si>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</si>
  <si>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</si>
  <si>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</si>
  <si>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</si>
  <si>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</si>
  <si>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</si>
  <si>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</si>
  <si>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</si>
  <si>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</si>
  <si>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</si>
  <si>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</si>
  <si>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</si>
  <si>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</si>
  <si>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</si>
  <si>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</si>
  <si>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</si>
  <si>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</si>
  <si>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</si>
  <si>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</si>
  <si>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</si>
  <si>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</si>
  <si>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</si>
  <si>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</si>
  <si>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</si>
  <si>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</si>
  <si>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</si>
  <si>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</si>
  <si>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</si>
  <si>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</si>
  <si>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</si>
  <si>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</si>
  <si>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</si>
  <si>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</si>
  <si>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</si>
  <si>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</si>
  <si>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</si>
  <si>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</si>
  <si>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</si>
  <si>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</si>
  <si>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</si>
  <si>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</si>
  <si>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</si>
  <si>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</si>
  <si>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</si>
  <si>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</si>
  <si>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</si>
  <si>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</si>
  <si>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</si>
  <si>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</si>
  <si>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</si>
  <si>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</si>
  <si>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</si>
  <si>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</si>
  <si>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</si>
  <si>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</si>
  <si>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</si>
  <si>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</si>
  <si>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</si>
  <si>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</si>
  <si>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</si>
  <si>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</si>
  <si>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</si>
  <si>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</si>
  <si>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</si>
  <si>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</si>
  <si>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</si>
  <si>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</si>
  <si>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</si>
  <si>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</si>
  <si>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</si>
  <si>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</si>
  <si>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</si>
  <si>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</si>
  <si>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</si>
  <si>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</si>
  <si>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</si>
  <si>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</si>
  <si>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</si>
  <si>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</si>
  <si>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</si>
  <si>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</si>
  <si>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</si>
  <si>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</si>
  <si>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</si>
  <si>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</si>
  <si>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</si>
  <si>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</si>
  <si>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</si>
  <si>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</si>
  <si>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</si>
  <si>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</si>
  <si>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</si>
  <si>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</si>
  <si>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</si>
  <si>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</si>
  <si>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</si>
  <si>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</si>
  <si>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</si>
  <si>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</si>
  <si>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</si>
  <si>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</si>
  <si>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</si>
  <si>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</si>
  <si>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</si>
  <si>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</si>
  <si>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</si>
  <si>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</si>
  <si>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</si>
  <si>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</si>
  <si>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</si>
  <si>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</si>
  <si>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</si>
  <si>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</si>
  <si>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</si>
  <si>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</si>
  <si>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</si>
  <si>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</si>
  <si>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</si>
  <si>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</si>
  <si>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</si>
  <si>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</si>
  <si>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</si>
  <si>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</si>
  <si>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</si>
  <si>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</si>
  <si>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</si>
  <si>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</si>
  <si>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</si>
  <si>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</si>
  <si>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</si>
  <si>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</si>
  <si>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</si>
  <si>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</si>
  <si>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</si>
  <si>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</si>
  <si>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</si>
  <si>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</si>
  <si>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</si>
  <si>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</si>
  <si>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</si>
  <si>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</si>
  <si>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</si>
  <si>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</si>
  <si>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</si>
  <si>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</si>
  <si>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</si>
  <si>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</si>
  <si>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</si>
  <si>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</si>
  <si>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</si>
  <si>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</si>
  <si>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</si>
  <si>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</si>
  <si>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</si>
  <si>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</si>
  <si>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</si>
  <si>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</si>
  <si>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</si>
  <si>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</si>
  <si>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</si>
  <si>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</si>
  <si>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</si>
  <si>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</si>
  <si>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</si>
  <si>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</si>
  <si>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</si>
  <si>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</si>
  <si>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</si>
  <si>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</si>
  <si>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</si>
  <si>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</si>
  <si>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</si>
  <si>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</si>
  <si>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</si>
  <si>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</si>
  <si>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</si>
  <si>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</si>
  <si>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</si>
  <si>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</si>
  <si>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</si>
  <si>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</si>
  <si>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</si>
  <si>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</si>
  <si>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</si>
  <si>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</si>
  <si>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</si>
  <si>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</si>
  <si>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</si>
  <si>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</si>
  <si>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</si>
  <si>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</si>
  <si>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</si>
  <si>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</si>
  <si>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</si>
  <si>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</si>
  <si>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</si>
  <si>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</si>
  <si>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</si>
  <si>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</si>
  <si>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</si>
  <si>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</si>
  <si>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</si>
  <si>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</si>
  <si>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</si>
  <si>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</si>
  <si>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</si>
  <si>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</si>
  <si>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</si>
  <si>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</si>
  <si>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</si>
  <si>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</si>
  <si>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</si>
  <si>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</si>
  <si>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</si>
  <si>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</si>
  <si>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</si>
  <si>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</si>
  <si>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</si>
  <si>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</si>
  <si>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</si>
  <si>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</si>
  <si>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</si>
  <si>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</si>
  <si>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</si>
  <si>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</si>
  <si>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</si>
  <si>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</si>
  <si>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</si>
  <si>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</si>
  <si>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</si>
  <si>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</si>
  <si>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</si>
  <si>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</si>
  <si>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</si>
  <si>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</si>
  <si>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</si>
  <si>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</si>
  <si>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</si>
  <si>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</si>
  <si>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</si>
  <si>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</si>
  <si>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</si>
  <si>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</si>
  <si>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</si>
  <si>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</si>
  <si>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</si>
  <si>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</si>
  <si>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</si>
  <si>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</si>
  <si>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</si>
  <si>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</si>
  <si>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</si>
  <si>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</si>
  <si>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</si>
  <si>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</si>
  <si>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</si>
  <si>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</si>
  <si>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</si>
  <si>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</si>
  <si>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</si>
  <si>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</si>
  <si>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</si>
  <si>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</si>
  <si>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</si>
  <si>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</si>
  <si>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</si>
  <si>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</si>
  <si>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</si>
  <si>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</si>
  <si>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</si>
  <si>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</si>
  <si>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</si>
  <si>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</si>
  <si>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</si>
  <si>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</si>
  <si>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</si>
  <si>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</si>
  <si>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</si>
  <si>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</si>
  <si>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</si>
  <si>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</si>
  <si>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</si>
  <si>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</si>
  <si>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</si>
  <si>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</si>
  <si>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</si>
  <si>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</si>
  <si>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</si>
  <si>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</si>
  <si>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</si>
  <si>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</si>
  <si>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</si>
  <si>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</si>
  <si>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</si>
  <si>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</si>
  <si>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</si>
  <si>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</si>
  <si>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</si>
  <si>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</si>
  <si>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</si>
  <si>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</si>
  <si>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</si>
  <si>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</si>
  <si>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</si>
  <si>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</si>
  <si>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</si>
  <si>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</si>
  <si>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</si>
  <si>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</si>
  <si>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</si>
  <si>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</si>
  <si>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</si>
  <si>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</si>
  <si>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</si>
  <si>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</si>
  <si>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</si>
  <si>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</si>
  <si>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</si>
  <si>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</si>
  <si>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</si>
  <si>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</si>
  <si>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</si>
  <si>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</si>
  <si>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</si>
  <si>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</si>
  <si>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</si>
  <si>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</si>
  <si>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</si>
  <si>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</si>
  <si>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</si>
  <si>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</si>
  <si>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</si>
  <si>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</si>
  <si>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</si>
  <si>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</si>
  <si>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</si>
  <si>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</si>
  <si>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</si>
  <si>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</si>
  <si>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</si>
  <si>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</si>
  <si>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</si>
  <si>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</si>
  <si>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</si>
  <si>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</si>
  <si>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</si>
  <si>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</si>
  <si>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</si>
  <si>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</si>
  <si>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</si>
  <si>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</si>
  <si>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</si>
  <si>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</si>
  <si>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</si>
  <si>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</si>
  <si>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</si>
  <si>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</si>
  <si>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</si>
  <si>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</si>
  <si>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</si>
  <si>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</si>
  <si>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</si>
  <si>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</si>
  <si>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</si>
  <si>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</si>
  <si>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</si>
  <si>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</si>
  <si>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</si>
  <si>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</si>
  <si>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</si>
  <si>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</si>
  <si>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</si>
  <si>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</si>
  <si>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</si>
  <si>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</si>
  <si>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</si>
  <si>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</si>
  <si>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</si>
  <si>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</si>
  <si>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</si>
  <si>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</si>
  <si>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</si>
  <si>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</si>
  <si>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</si>
  <si>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</si>
  <si>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</si>
  <si>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</si>
  <si>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</si>
  <si>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</si>
  <si>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</si>
  <si>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</si>
  <si>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</si>
  <si>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</si>
  <si>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</si>
  <si>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</si>
  <si>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</si>
  <si>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</si>
  <si>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</si>
  <si>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</si>
  <si>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</si>
  <si>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</si>
  <si>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</si>
  <si>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</si>
  <si>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</si>
  <si>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</si>
  <si>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</si>
  <si>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</si>
  <si>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</si>
  <si>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</si>
  <si>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</si>
  <si>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</si>
  <si>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</si>
  <si>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</si>
  <si>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</si>
  <si>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</si>
  <si>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</si>
  <si>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</si>
  <si>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</si>
  <si>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</si>
  <si>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</si>
  <si>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</si>
  <si>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</si>
  <si>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</si>
  <si>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</si>
  <si>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</si>
  <si>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</si>
  <si>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</si>
  <si>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</si>
  <si>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</si>
  <si>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</si>
  <si>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</si>
  <si>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</si>
  <si>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</si>
  <si>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</si>
  <si>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</si>
  <si>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</si>
  <si>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</si>
  <si>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</si>
  <si>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</si>
  <si>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</si>
  <si>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</si>
  <si>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</si>
  <si>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</si>
  <si>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</si>
  <si>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</si>
  <si>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</si>
  <si>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</si>
  <si>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</si>
  <si>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</si>
  <si>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</si>
  <si>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</si>
  <si>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</si>
  <si>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</si>
  <si>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</si>
  <si>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</si>
  <si>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</si>
  <si>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</si>
  <si>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</si>
  <si>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</si>
  <si>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</si>
  <si>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</si>
  <si>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</si>
  <si>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</si>
  <si>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</si>
  <si>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</si>
  <si>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</si>
  <si>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</si>
  <si>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</si>
  <si>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</si>
  <si>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</si>
  <si>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</si>
  <si>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</si>
  <si>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</si>
  <si>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</si>
  <si>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</si>
  <si>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</si>
  <si>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</si>
  <si>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</si>
  <si>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</si>
  <si>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</si>
  <si>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</si>
  <si>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</si>
  <si>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</si>
  <si>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</si>
  <si>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</si>
  <si>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</si>
  <si>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</si>
  <si>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</si>
  <si>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</si>
  <si>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</si>
  <si>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</si>
  <si>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</si>
  <si>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</si>
  <si>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</si>
  <si>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</si>
  <si>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</si>
  <si>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</si>
  <si>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</si>
  <si>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</si>
  <si>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</si>
  <si>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</si>
  <si>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</si>
  <si>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</si>
  <si>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</si>
  <si>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</si>
  <si>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</si>
  <si>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</si>
  <si>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</si>
  <si>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</si>
  <si>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</si>
  <si>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</si>
  <si>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</si>
  <si>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</si>
  <si>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</si>
  <si>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</si>
  <si>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</si>
  <si>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</si>
  <si>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</si>
  <si>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</si>
  <si>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</si>
  <si>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</si>
  <si>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</si>
  <si>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</si>
  <si>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</si>
  <si>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</si>
  <si>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</si>
  <si>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</si>
  <si>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</si>
  <si>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</si>
  <si>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</si>
  <si>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</si>
  <si>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</si>
  <si>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</si>
  <si>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</si>
  <si>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</si>
  <si>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</si>
  <si>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</si>
  <si>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</si>
  <si>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</si>
  <si>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</si>
  <si>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</si>
  <si>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</si>
  <si>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</si>
  <si>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</si>
  <si>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</si>
  <si>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</si>
  <si>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</si>
  <si>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</si>
  <si>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</si>
  <si>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</si>
  <si>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</si>
  <si>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</si>
  <si>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</si>
  <si>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</si>
  <si>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</si>
  <si>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</si>
  <si>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</si>
  <si>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</si>
  <si>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</si>
  <si>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</si>
  <si>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</si>
  <si>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</si>
  <si>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</si>
  <si>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</si>
  <si>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</si>
  <si>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</si>
  <si>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</si>
  <si>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</si>
  <si>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</si>
  <si>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</si>
  <si>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</si>
  <si>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</si>
  <si>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</si>
  <si>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</si>
  <si>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</si>
  <si>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</si>
  <si>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</si>
  <si>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</si>
  <si>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</si>
  <si>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</si>
  <si>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</si>
  <si>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</si>
  <si>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</si>
  <si>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</si>
  <si>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</si>
  <si>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</si>
  <si>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</si>
  <si>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</si>
  <si>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</si>
  <si>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</si>
  <si>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</si>
  <si>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</si>
  <si>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</si>
  <si>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</si>
  <si>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</si>
  <si>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</si>
  <si>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</si>
  <si>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</si>
  <si>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</si>
  <si>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</si>
  <si>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</si>
  <si>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</si>
  <si>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</si>
  <si>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</si>
  <si>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</si>
  <si>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</si>
  <si>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</si>
  <si>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</si>
  <si>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</si>
  <si>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</si>
  <si>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</si>
  <si>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</si>
  <si>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</si>
  <si>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</si>
  <si>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</si>
  <si>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</si>
  <si>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</si>
  <si>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</si>
  <si>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</si>
  <si>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</si>
  <si>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</si>
  <si>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</si>
  <si>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</si>
  <si>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</si>
  <si>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</si>
  <si>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</si>
  <si>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</si>
  <si>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</si>
  <si>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</si>
  <si>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</si>
  <si>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</si>
  <si>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</si>
  <si>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</si>
  <si>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</si>
  <si>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</si>
  <si>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</si>
  <si>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</si>
  <si>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</si>
  <si>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</si>
  <si>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</si>
  <si>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</si>
  <si>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</si>
  <si>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</si>
  <si>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</si>
  <si>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</si>
  <si>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</si>
  <si>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</si>
  <si>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</si>
  <si>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</si>
  <si>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</si>
  <si>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</si>
  <si>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</si>
  <si>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</si>
  <si>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</si>
  <si>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</si>
  <si>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</si>
  <si>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</si>
  <si>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</si>
  <si>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</si>
  <si>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</si>
  <si>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</si>
  <si>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</si>
  <si>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</si>
  <si>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</si>
  <si>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</si>
  <si>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</si>
  <si>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</si>
  <si>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</si>
  <si>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</si>
  <si>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</si>
  <si>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</si>
  <si>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</si>
  <si>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</si>
  <si>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</si>
  <si>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</si>
  <si>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</si>
  <si>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</si>
  <si>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</si>
  <si>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</si>
  <si>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</si>
  <si>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</si>
  <si>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</si>
  <si>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</si>
  <si>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</si>
  <si>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</si>
  <si>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</si>
  <si>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</si>
  <si>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</si>
  <si>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</si>
  <si>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</si>
  <si>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</si>
  <si>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</si>
  <si>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</si>
  <si>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</si>
  <si>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</si>
  <si>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</si>
  <si>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</si>
  <si>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</si>
  <si>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</si>
  <si>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</si>
  <si>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</si>
  <si>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</si>
  <si>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</si>
  <si>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</si>
  <si>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</si>
  <si>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</si>
  <si>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</si>
  <si>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</si>
  <si>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</si>
  <si>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</si>
  <si>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</si>
  <si>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</si>
  <si>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</si>
  <si>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</si>
  <si>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</si>
  <si>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</si>
  <si>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</si>
  <si>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</si>
  <si>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</si>
  <si>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</si>
  <si>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</si>
  <si>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</si>
  <si>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</si>
  <si>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</si>
  <si>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</si>
  <si>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</si>
  <si>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</si>
  <si>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</si>
  <si>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</si>
  <si>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</si>
  <si>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</si>
  <si>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</si>
  <si>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</si>
  <si>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</si>
  <si>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</si>
  <si>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</si>
  <si>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</si>
  <si>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</si>
  <si>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</si>
  <si>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</si>
  <si>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</si>
  <si>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</si>
  <si>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</si>
  <si>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</si>
  <si>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</si>
  <si>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</si>
  <si>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</si>
  <si>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</si>
  <si>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</si>
  <si>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</si>
  <si>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</si>
  <si>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</si>
  <si>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</si>
  <si>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</si>
  <si>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</si>
  <si>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</si>
  <si>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</si>
  <si>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</si>
  <si>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</si>
  <si>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</si>
  <si>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</si>
  <si>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</si>
  <si>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</si>
  <si>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</si>
  <si>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</si>
  <si>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</si>
  <si>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</si>
  <si>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</si>
  <si>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</si>
  <si>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</si>
  <si>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</si>
  <si>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</si>
  <si>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</si>
  <si>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</si>
  <si>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</si>
  <si>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</si>
  <si>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</si>
  <si>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</si>
  <si>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</si>
  <si>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</si>
  <si>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</si>
  <si>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</si>
  <si>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</si>
  <si>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</si>
  <si>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</si>
  <si>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</si>
  <si>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</si>
  <si>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</si>
  <si>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</si>
  <si>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</si>
  <si>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</si>
  <si>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</si>
  <si>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</si>
  <si>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</si>
  <si>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</si>
  <si>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</si>
  <si>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</si>
  <si>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</si>
  <si>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</si>
  <si>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</si>
  <si>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</si>
  <si>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</si>
  <si>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</si>
  <si>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</si>
  <si>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</si>
  <si>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</si>
  <si>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</si>
  <si>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</si>
  <si>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</si>
  <si>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</si>
  <si>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</si>
  <si>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</si>
  <si>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</si>
  <si>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</si>
  <si>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</si>
  <si>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</si>
  <si>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</si>
  <si>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</si>
  <si>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</si>
  <si>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</si>
  <si>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</si>
  <si>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</si>
  <si>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</si>
  <si>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</si>
  <si>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</si>
  <si>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</si>
  <si>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</si>
  <si>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</si>
  <si>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</si>
  <si>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</si>
  <si>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</si>
  <si>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</si>
  <si>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</si>
  <si>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</si>
  <si>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</si>
  <si>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</si>
  <si>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</si>
  <si>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</si>
  <si>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</si>
  <si>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</si>
  <si>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</si>
  <si>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</si>
  <si>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</si>
  <si>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</si>
  <si>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</si>
  <si>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</si>
  <si>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</si>
  <si>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</si>
  <si>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</si>
  <si>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</si>
  <si>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</si>
  <si>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</si>
  <si>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</si>
  <si>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</si>
  <si>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</si>
  <si>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</si>
  <si>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</si>
  <si>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</si>
  <si>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</si>
  <si>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</si>
  <si>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</si>
  <si>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</si>
  <si>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</si>
  <si>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</si>
  <si>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</si>
  <si>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</si>
  <si>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</si>
  <si>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</si>
  <si>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</si>
  <si>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</si>
  <si>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</si>
  <si>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</si>
  <si>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</si>
  <si>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</si>
  <si>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</si>
  <si>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</si>
  <si>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</si>
  <si>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</si>
  <si>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</si>
  <si>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</si>
  <si>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</si>
  <si>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</si>
  <si>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</si>
  <si>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</si>
  <si>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</si>
  <si>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</si>
  <si>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</si>
  <si>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</si>
  <si>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</si>
  <si>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</si>
  <si>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</si>
  <si>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</si>
  <si>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</si>
  <si>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</si>
  <si>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</si>
  <si>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</si>
  <si>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</si>
  <si>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</si>
  <si>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</si>
  <si>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</si>
  <si>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</si>
  <si>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</si>
  <si>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</si>
  <si>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</si>
  <si>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</si>
  <si>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</si>
  <si>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</si>
  <si>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</si>
  <si>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</si>
  <si>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</si>
  <si>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</si>
  <si>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</si>
  <si>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</si>
  <si>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</si>
  <si>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</si>
  <si>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</si>
  <si>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</si>
  <si>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</si>
  <si>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</si>
  <si>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</si>
  <si>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</si>
  <si>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</si>
  <si>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</si>
  <si>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</si>
  <si>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</si>
  <si>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</si>
  <si>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</si>
  <si>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</si>
  <si>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</si>
  <si>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</si>
  <si>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</si>
  <si>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</si>
  <si>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</si>
  <si>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</si>
  <si>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</si>
  <si>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</si>
  <si>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</si>
  <si>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</si>
  <si>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</si>
  <si>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</si>
  <si>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</si>
  <si>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</si>
  <si>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</si>
  <si>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</si>
  <si>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</si>
  <si>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</si>
  <si>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</si>
  <si>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</si>
  <si>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</si>
  <si>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</si>
  <si>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</si>
  <si>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</si>
  <si>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</si>
  <si>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</si>
  <si>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</si>
  <si>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</si>
  <si>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</si>
  <si>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</si>
  <si>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</si>
  <si>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</si>
  <si>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</si>
  <si>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</si>
  <si>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</si>
  <si>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</si>
  <si>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</si>
  <si>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</si>
  <si>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</si>
  <si>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</si>
  <si>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</si>
  <si>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</si>
  <si>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</si>
  <si>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</si>
  <si>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</si>
  <si>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</si>
  <si>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</si>
  <si>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</si>
  <si>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</si>
  <si>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</si>
  <si>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</si>
  <si>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</si>
  <si>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</si>
  <si>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</si>
  <si>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</si>
  <si>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</si>
  <si>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</si>
  <si>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</si>
  <si>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</si>
  <si>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</si>
  <si>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</si>
  <si>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</si>
  <si>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</si>
  <si>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</si>
  <si>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</si>
  <si>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</si>
  <si>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</si>
  <si>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</si>
  <si>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</si>
  <si>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</si>
  <si>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</si>
  <si>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</si>
  <si>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</si>
  <si>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</si>
  <si>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</si>
  <si>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</si>
  <si>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</si>
  <si>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</si>
  <si>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</si>
  <si>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</si>
  <si>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</si>
  <si>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</si>
  <si>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</si>
  <si>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</si>
  <si>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</si>
  <si>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</si>
  <si>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</si>
  <si>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</si>
  <si>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</si>
  <si>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</si>
  <si>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</si>
  <si>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</si>
  <si>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</si>
  <si>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</si>
  <si>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</si>
  <si>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</si>
  <si>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</si>
  <si>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</si>
  <si>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</si>
  <si>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</si>
  <si>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</si>
  <si>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</si>
  <si>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</si>
  <si>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</si>
  <si>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</si>
  <si>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</si>
  <si>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</si>
  <si>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</si>
  <si>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</si>
  <si>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</si>
  <si>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</si>
  <si>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</si>
  <si>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</si>
  <si>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</si>
  <si>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</si>
  <si>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</si>
  <si>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</si>
  <si>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</si>
  <si>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</si>
  <si>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</si>
  <si>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</si>
  <si>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</si>
  <si>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</si>
  <si>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</si>
  <si>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</si>
  <si>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</si>
  <si>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</si>
  <si>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</si>
  <si>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</si>
  <si>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</si>
  <si>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</si>
  <si>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</si>
  <si>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</si>
  <si>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</si>
  <si>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</si>
  <si>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</si>
  <si>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</si>
  <si>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</si>
  <si>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</si>
  <si>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</si>
  <si>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</si>
  <si>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</si>
  <si>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</si>
  <si>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</si>
  <si>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</si>
  <si>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</si>
  <si>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</si>
  <si>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</si>
  <si>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</si>
  <si>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</si>
  <si>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</si>
  <si>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</si>
  <si>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</si>
  <si>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</si>
  <si>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</si>
  <si>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</si>
  <si>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</si>
  <si>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</si>
  <si>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</si>
  <si>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</si>
  <si>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</si>
  <si>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</si>
  <si>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</si>
  <si>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</si>
  <si>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</si>
  <si>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</si>
  <si>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</si>
  <si>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</si>
  <si>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</si>
  <si>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</si>
  <si>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</si>
  <si>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</si>
  <si>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</si>
  <si>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</si>
  <si>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</si>
  <si>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</si>
  <si>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</si>
  <si>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</si>
  <si>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</si>
  <si>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</si>
  <si>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</si>
  <si>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</si>
  <si>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</si>
  <si>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</si>
  <si>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</si>
  <si>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</si>
  <si>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</si>
  <si>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</si>
  <si>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</si>
  <si>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</si>
  <si>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</si>
  <si>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</si>
  <si>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</si>
  <si>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</si>
  <si>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</si>
  <si>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</si>
  <si>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</si>
  <si>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</si>
  <si>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</si>
  <si>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</si>
  <si>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</si>
  <si>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</si>
  <si>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</si>
  <si>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</si>
  <si>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</si>
  <si>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</si>
  <si>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</si>
  <si>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</si>
  <si>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</si>
  <si>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</si>
  <si>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</si>
  <si>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</si>
  <si>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</si>
  <si>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</si>
  <si>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</si>
  <si>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</si>
  <si>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</si>
  <si>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</si>
  <si>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</si>
  <si>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</si>
  <si>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</si>
  <si>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</si>
  <si>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</si>
  <si>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</si>
  <si>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</si>
  <si>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</si>
  <si>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</si>
  <si>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</si>
  <si>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</si>
  <si>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</si>
  <si>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</si>
  <si>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</si>
  <si>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</si>
  <si>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</si>
  <si>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</si>
  <si>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</si>
  <si>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</si>
  <si>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</si>
  <si>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</si>
  <si>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</si>
  <si>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</si>
  <si>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</si>
  <si>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</si>
  <si>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</si>
  <si>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</si>
  <si>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</si>
  <si>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</si>
  <si>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</si>
  <si>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</si>
  <si>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</si>
  <si>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</si>
  <si>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</si>
  <si>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</si>
  <si>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</si>
  <si>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</si>
  <si>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</si>
  <si>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</si>
  <si>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</si>
  <si>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</si>
  <si>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</si>
  <si>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</si>
  <si>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</si>
  <si>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</si>
  <si>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</si>
  <si>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</si>
  <si>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</si>
  <si>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</si>
  <si>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</si>
  <si>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</si>
  <si>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</si>
  <si>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</si>
  <si>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</si>
  <si>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</si>
  <si>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</si>
  <si>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</si>
  <si>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</si>
  <si>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</si>
  <si>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</si>
  <si>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</si>
  <si>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</si>
  <si>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</si>
  <si>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</si>
  <si>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</si>
  <si>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</si>
  <si>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</si>
  <si>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</si>
  <si>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</si>
  <si>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</si>
  <si>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</si>
  <si>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</si>
  <si>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</si>
  <si>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</si>
  <si>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</si>
  <si>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</si>
  <si>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</si>
  <si>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</si>
  <si>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</si>
  <si>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</si>
  <si>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</si>
  <si>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</si>
  <si>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</si>
  <si>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</si>
  <si>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</si>
  <si>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</si>
  <si>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</si>
  <si>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</si>
  <si>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</si>
  <si>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</si>
  <si>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</si>
  <si>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</si>
  <si>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</si>
  <si>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</si>
  <si>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</si>
  <si>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</si>
  <si>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</si>
  <si>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</si>
  <si>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</si>
  <si>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</si>
  <si>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</si>
  <si>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</si>
  <si>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</si>
  <si>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</si>
  <si>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</si>
  <si>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</si>
  <si>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</si>
  <si>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</si>
  <si>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</si>
  <si>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</si>
  <si>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</si>
  <si>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</si>
  <si>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</si>
  <si>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</si>
  <si>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</si>
  <si>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</si>
  <si>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</si>
  <si>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</si>
  <si>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</si>
  <si>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</si>
  <si>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</si>
  <si>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</si>
  <si>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</si>
  <si>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</si>
  <si>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</si>
  <si>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</si>
  <si>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</si>
  <si>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</si>
  <si>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</si>
  <si>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</si>
  <si>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</si>
  <si>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</si>
  <si>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</si>
  <si>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</si>
  <si>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</si>
  <si>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</si>
  <si>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</si>
  <si>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</si>
  <si>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</si>
  <si>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</si>
  <si>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</si>
  <si>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</si>
  <si>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</si>
  <si>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</si>
  <si>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</si>
  <si>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</si>
  <si>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</si>
  <si>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</si>
  <si>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</si>
  <si>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</si>
  <si>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</si>
  <si>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</si>
  <si>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</si>
  <si>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</si>
  <si>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</si>
  <si>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</si>
  <si>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</si>
  <si>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</si>
  <si>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</si>
  <si>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</si>
  <si>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</si>
  <si>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</si>
  <si>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</si>
  <si>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</si>
  <si>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</si>
  <si>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</si>
  <si>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</si>
  <si>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</si>
  <si>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</si>
  <si>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</si>
  <si>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</si>
  <si>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</si>
  <si>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</si>
  <si>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</si>
  <si>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</si>
  <si>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</si>
  <si>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</si>
  <si>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</si>
  <si>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</si>
  <si>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</si>
  <si>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</si>
  <si>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</si>
  <si>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</si>
  <si>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</si>
  <si>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</si>
  <si>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</si>
  <si>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</si>
  <si>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</si>
  <si>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</si>
  <si>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</si>
  <si>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</si>
  <si>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</si>
  <si>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</si>
  <si>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</si>
  <si>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</si>
  <si>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</si>
  <si>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</si>
  <si>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</si>
  <si>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</si>
  <si>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</si>
  <si>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</si>
  <si>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</si>
  <si>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</si>
  <si>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</si>
  <si>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</si>
  <si>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</si>
  <si>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</si>
  <si>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</si>
  <si>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</si>
  <si>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</si>
  <si>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</si>
  <si>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</si>
  <si>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</si>
  <si>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</si>
  <si>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</si>
  <si>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</si>
  <si>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</si>
  <si>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</si>
  <si>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</si>
  <si>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</si>
  <si>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</si>
  <si>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</si>
  <si>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</si>
  <si>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</si>
  <si>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</si>
  <si>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</si>
  <si>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</si>
  <si>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</si>
  <si>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</si>
  <si>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</si>
  <si>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</si>
  <si>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</si>
  <si>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</si>
  <si>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</si>
  <si>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</si>
  <si>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</si>
  <si>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</si>
  <si>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</si>
  <si>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</si>
  <si>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</si>
  <si>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</si>
  <si>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</si>
  <si>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</si>
  <si>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</si>
  <si>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</si>
  <si>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</si>
  <si>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</si>
  <si>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</si>
  <si>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</si>
  <si>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</si>
  <si>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</si>
  <si>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</si>
  <si>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</si>
  <si>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</si>
  <si>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</si>
  <si>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</si>
  <si>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</si>
  <si>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</si>
  <si>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</si>
  <si>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</si>
  <si>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</si>
  <si>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</si>
  <si>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</si>
  <si>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</si>
  <si>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</si>
  <si>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</si>
  <si>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</si>
  <si>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</si>
  <si>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</si>
  <si>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</si>
  <si>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</si>
  <si>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</si>
  <si>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</si>
  <si>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</si>
  <si>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</si>
  <si>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</si>
  <si>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</si>
  <si>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</si>
  <si>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</si>
  <si>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</si>
  <si>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</si>
  <si>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</si>
  <si>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</si>
  <si>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</si>
  <si>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</si>
  <si>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</si>
  <si>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</si>
  <si>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</si>
  <si>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</si>
  <si>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</si>
  <si>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</si>
  <si>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</si>
  <si>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</si>
  <si>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</si>
  <si>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</si>
  <si>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</si>
  <si>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</si>
  <si>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</si>
  <si>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</si>
  <si>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</si>
  <si>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</si>
  <si>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</si>
  <si>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</si>
  <si>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</si>
  <si>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</si>
  <si>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</si>
  <si>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</si>
  <si>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</si>
  <si>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</si>
  <si>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</si>
  <si>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</si>
  <si>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</si>
  <si>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</si>
  <si>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</si>
  <si>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</si>
  <si>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</si>
  <si>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</si>
  <si>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</si>
  <si>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</si>
  <si>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</si>
  <si>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</si>
  <si>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</si>
  <si>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</si>
  <si>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</si>
  <si>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</si>
  <si>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</si>
  <si>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</si>
  <si>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</si>
  <si>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</si>
  <si>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</si>
  <si>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</si>
  <si>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</si>
  <si>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</si>
  <si>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</si>
  <si>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</si>
  <si>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</si>
  <si>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</si>
  <si>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</si>
  <si>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</si>
  <si>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</si>
  <si>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</si>
  <si>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</si>
  <si>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</si>
  <si>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</si>
  <si>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</si>
  <si>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</si>
  <si>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</si>
  <si>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</si>
  <si>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</si>
  <si>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</si>
  <si>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</si>
  <si>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</si>
  <si>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</si>
  <si>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</si>
  <si>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</si>
  <si>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</si>
  <si>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</si>
  <si>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</si>
  <si>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</si>
  <si>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</si>
  <si>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</si>
  <si>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</si>
  <si>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</si>
  <si>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</si>
  <si>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</si>
  <si>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</si>
  <si>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</si>
  <si>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</si>
  <si>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</si>
  <si>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</si>
  <si>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</si>
  <si>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</si>
  <si>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</si>
  <si>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</si>
  <si>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</si>
  <si>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</si>
  <si>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</si>
  <si>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</si>
  <si>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</si>
  <si>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</si>
  <si>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</si>
  <si>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</si>
  <si>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</si>
  <si>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</si>
  <si>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</si>
  <si>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</si>
  <si>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</si>
  <si>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</si>
  <si>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</si>
  <si>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</si>
  <si>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</si>
  <si>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</si>
  <si>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</si>
  <si>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</si>
  <si>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</si>
  <si>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</si>
  <si>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</si>
  <si>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</si>
  <si>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</si>
  <si>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</si>
  <si>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</si>
  <si>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</si>
  <si>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</si>
  <si>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</si>
  <si>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</si>
  <si>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</si>
  <si>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</si>
  <si>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</si>
  <si>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</si>
  <si>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</si>
  <si>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</si>
  <si>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</si>
  <si>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</si>
  <si>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</si>
  <si>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</si>
  <si>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</si>
  <si>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</si>
  <si>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</si>
  <si>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</si>
  <si>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</si>
  <si>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</si>
  <si>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</si>
  <si>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</si>
  <si>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</si>
  <si>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</si>
  <si>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</si>
  <si>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</si>
  <si>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</si>
  <si>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</si>
  <si>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</si>
  <si>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</si>
  <si>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</si>
  <si>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</si>
  <si>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</si>
  <si>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</si>
  <si>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</si>
  <si>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</si>
  <si>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</si>
  <si>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</si>
  <si>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</si>
  <si>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</si>
  <si>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</si>
  <si>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</si>
  <si>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</si>
  <si>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</si>
  <si>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</si>
  <si>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</si>
  <si>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</si>
  <si>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</si>
  <si>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</si>
  <si>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</si>
  <si>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</si>
  <si>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</si>
  <si>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</si>
  <si>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</si>
  <si>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</si>
  <si>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</si>
  <si>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</si>
  <si>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</si>
  <si>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</si>
  <si>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</si>
  <si>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</si>
  <si>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</si>
  <si>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</si>
  <si>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</si>
  <si>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</si>
  <si>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</si>
  <si>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</si>
  <si>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</si>
  <si>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</si>
  <si>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</si>
  <si>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</si>
  <si>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</si>
  <si>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</si>
  <si>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</si>
  <si>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</si>
  <si>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</si>
  <si>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</si>
  <si>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</si>
  <si>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</si>
  <si>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</si>
  <si>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</si>
  <si>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</si>
  <si>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</si>
  <si>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</si>
  <si>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</si>
  <si>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</si>
  <si>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</si>
  <si>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</si>
  <si>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</si>
  <si>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</si>
  <si>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</si>
  <si>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</si>
  <si>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</si>
  <si>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</si>
  <si>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</si>
  <si>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</si>
  <si>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</si>
  <si>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</si>
  <si>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</si>
  <si>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</si>
  <si>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</si>
  <si>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</si>
  <si>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</si>
  <si>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</si>
  <si>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</si>
  <si>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</si>
  <si>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</si>
  <si>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</si>
  <si>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</si>
  <si>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</si>
  <si>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</si>
  <si>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</si>
  <si>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</si>
  <si>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</si>
  <si>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</si>
  <si>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</si>
  <si>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</si>
  <si>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</si>
  <si>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</si>
  <si>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</si>
  <si>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</si>
  <si>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</si>
  <si>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</si>
  <si>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</si>
  <si>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</si>
  <si>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</si>
  <si>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</si>
  <si>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</si>
  <si>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</si>
  <si>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</si>
  <si>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</si>
  <si>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</si>
  <si>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</si>
  <si>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</si>
  <si>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</si>
  <si>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</si>
  <si>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</si>
  <si>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</si>
  <si>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</si>
  <si>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</si>
  <si>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</si>
  <si>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</si>
  <si>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</si>
  <si>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</si>
  <si>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</si>
  <si>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</si>
  <si>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</si>
  <si>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</si>
  <si>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</si>
  <si>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</si>
  <si>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</si>
  <si>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</si>
  <si>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</si>
  <si>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</si>
  <si>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</si>
  <si>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</si>
  <si>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</si>
  <si>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</si>
  <si>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</si>
  <si>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</si>
  <si>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</si>
  <si>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</si>
  <si>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</si>
  <si>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</si>
  <si>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</si>
  <si>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</si>
  <si>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</si>
  <si>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</si>
  <si>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</si>
  <si>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</si>
  <si>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</si>
  <si>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</si>
  <si>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</si>
  <si>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</si>
  <si>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</si>
  <si>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</si>
  <si>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</si>
  <si>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</si>
  <si>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</si>
  <si>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</si>
  <si>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</si>
  <si>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</si>
  <si>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</si>
  <si>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</si>
  <si>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</si>
  <si>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</si>
  <si>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</si>
  <si>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</si>
  <si>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</si>
  <si>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</si>
  <si>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</si>
  <si>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</si>
  <si>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</si>
  <si>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</si>
  <si>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</si>
  <si>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</si>
  <si>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</si>
  <si>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</si>
  <si>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</si>
  <si>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</si>
  <si>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</si>
  <si>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</si>
  <si>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</si>
  <si>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</si>
  <si>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</si>
  <si>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</si>
  <si>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</si>
  <si>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</si>
  <si>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</si>
  <si>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</si>
  <si>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</si>
  <si>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</si>
  <si>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</si>
  <si>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</si>
  <si>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</si>
  <si>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</si>
  <si>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</si>
  <si>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</si>
  <si>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</si>
  <si>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</si>
  <si>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</si>
  <si>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</si>
  <si>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</si>
  <si>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</si>
  <si>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</si>
  <si>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</si>
  <si>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</si>
  <si>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</si>
  <si>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</si>
  <si>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</si>
  <si>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</si>
  <si>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</si>
  <si>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</si>
  <si>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</si>
  <si>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</si>
  <si>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</si>
  <si>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</si>
  <si>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</si>
  <si>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</si>
  <si>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</si>
  <si>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</si>
  <si>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</si>
  <si>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</si>
  <si>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</si>
  <si>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</si>
  <si>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</si>
  <si>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</si>
  <si>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</si>
  <si>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</si>
  <si>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</si>
  <si>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</si>
  <si>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</si>
  <si>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</si>
  <si>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</si>
  <si>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</si>
  <si>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</si>
  <si>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</si>
  <si>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</si>
  <si>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</si>
  <si>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</si>
  <si>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</si>
  <si>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</si>
  <si>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</si>
  <si>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</si>
  <si>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</si>
  <si>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</si>
  <si>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</si>
  <si>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</si>
  <si>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</si>
  <si>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</si>
  <si>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</si>
  <si>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</si>
  <si>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</si>
  <si>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</si>
  <si>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</si>
  <si>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</si>
  <si>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</si>
  <si>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</si>
  <si>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</si>
  <si>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</si>
  <si>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</si>
  <si>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</si>
  <si>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</si>
  <si>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</si>
  <si>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</si>
  <si>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</si>
  <si>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</si>
  <si>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</si>
  <si>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</si>
  <si>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</si>
  <si>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</si>
  <si>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</si>
  <si>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</si>
  <si>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</si>
  <si>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</si>
  <si>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</si>
  <si>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</si>
  <si>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</si>
  <si>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</si>
  <si>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</si>
  <si>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</si>
  <si>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</si>
  <si>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</si>
  <si>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</si>
  <si>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</si>
  <si>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</si>
  <si>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</si>
  <si>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</si>
  <si>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</si>
  <si>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</si>
  <si>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</si>
  <si>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</si>
  <si>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</si>
  <si>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</si>
  <si>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</si>
  <si>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</si>
  <si>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</si>
  <si>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</si>
  <si>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</si>
  <si>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</si>
  <si>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</si>
  <si>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</si>
  <si>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</si>
  <si>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</si>
  <si>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</si>
  <si>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</si>
  <si>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</si>
  <si>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</si>
  <si>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</si>
  <si>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</si>
  <si>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</si>
  <si>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</si>
  <si>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</si>
  <si>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</si>
  <si>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</si>
  <si>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</si>
  <si>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</si>
  <si>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</si>
  <si>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</si>
  <si>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</si>
  <si>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</si>
  <si>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</si>
  <si>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</si>
  <si>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</si>
  <si>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</si>
  <si>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</si>
  <si>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</si>
  <si>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</si>
  <si>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</si>
  <si>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</si>
  <si>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</si>
  <si>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</si>
  <si>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</si>
  <si>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</si>
  <si>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</si>
  <si>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</si>
  <si>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</si>
  <si>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</si>
  <si>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</si>
  <si>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</si>
  <si>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</si>
  <si>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</si>
  <si>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</si>
  <si>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</si>
  <si>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</si>
  <si>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</si>
  <si>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</si>
  <si>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</si>
  <si>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</si>
  <si>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</si>
  <si>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</si>
  <si>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</si>
  <si>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</si>
  <si>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</si>
  <si>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</si>
  <si>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</si>
  <si>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</si>
  <si>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</si>
  <si>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</si>
  <si>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</si>
  <si>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</si>
  <si>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</si>
  <si>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</si>
  <si>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</si>
  <si>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</si>
  <si>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</si>
  <si>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</si>
  <si>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</si>
  <si>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</si>
  <si>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</si>
  <si>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</si>
  <si>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</si>
  <si>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</si>
  <si>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</si>
  <si>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</si>
  <si>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</si>
  <si>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</si>
  <si>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</si>
  <si>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</si>
  <si>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</si>
  <si>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</si>
  <si>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</si>
  <si>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</si>
  <si>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</si>
  <si>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</si>
  <si>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</si>
  <si>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</si>
  <si>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</si>
  <si>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</si>
  <si>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</si>
  <si>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</si>
  <si>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</si>
  <si>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</si>
  <si>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</si>
  <si>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</si>
  <si>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</si>
  <si>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</si>
  <si>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</si>
  <si>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</si>
  <si>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</si>
  <si>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</si>
  <si>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</si>
  <si>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</si>
  <si>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</si>
  <si>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</si>
  <si>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</si>
  <si>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</si>
  <si>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</si>
  <si>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</si>
  <si>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</si>
  <si>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</si>
  <si>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</si>
  <si>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</si>
  <si>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</si>
  <si>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</si>
  <si>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</si>
  <si>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</si>
  <si>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</si>
  <si>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</si>
  <si>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</si>
  <si>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</si>
  <si>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</si>
  <si>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</si>
  <si>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</si>
  <si>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</si>
  <si>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</si>
  <si>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</si>
  <si>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</si>
  <si>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</si>
  <si>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</si>
  <si>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</si>
  <si>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</si>
  <si>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</si>
  <si>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</si>
  <si>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</si>
  <si>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</si>
  <si>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</si>
  <si>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</si>
  <si>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</si>
  <si>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</si>
  <si>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</si>
  <si>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</si>
  <si>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</si>
  <si>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</si>
  <si>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</si>
  <si>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</si>
  <si>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</si>
  <si>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</si>
  <si>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</si>
  <si>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</si>
  <si>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</si>
  <si>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</si>
  <si>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</si>
  <si>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</si>
  <si>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</si>
  <si>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</si>
  <si>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</si>
  <si>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</si>
  <si>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</si>
  <si>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</si>
  <si>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</si>
  <si>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</si>
  <si>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</si>
  <si>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</si>
  <si>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</si>
  <si>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</si>
  <si>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</si>
  <si>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</si>
  <si>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</si>
  <si>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</si>
  <si>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</si>
  <si>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</si>
  <si>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</si>
  <si>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</si>
  <si>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</si>
  <si>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</si>
  <si>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</si>
  <si>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</si>
  <si>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</si>
  <si>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</si>
  <si>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</si>
  <si>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</si>
  <si>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</si>
  <si>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</si>
  <si>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</si>
  <si>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</si>
  <si>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</si>
  <si>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</si>
  <si>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</si>
  <si>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</si>
  <si>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</si>
  <si>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</si>
  <si>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</si>
  <si>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</si>
  <si>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</si>
  <si>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</si>
  <si>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</si>
  <si>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</si>
  <si>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</si>
  <si>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</si>
  <si>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</si>
  <si>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</si>
  <si>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</si>
  <si>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</si>
  <si>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</si>
  <si>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</si>
  <si>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</si>
  <si>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</si>
  <si>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</si>
  <si>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</si>
  <si>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</si>
  <si>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</si>
  <si>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</si>
  <si>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</si>
  <si>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</si>
  <si>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</si>
  <si>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</si>
  <si>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</si>
  <si>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</si>
  <si>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</si>
  <si>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</si>
  <si>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</si>
  <si>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</si>
  <si>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</si>
  <si>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</si>
  <si>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</si>
  <si>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</si>
  <si>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</si>
  <si>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</si>
  <si>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</si>
  <si>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</si>
  <si>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</si>
  <si>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</si>
  <si>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</si>
  <si>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</si>
  <si>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</si>
  <si>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</si>
  <si>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</si>
  <si>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</si>
  <si>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</si>
  <si>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</si>
  <si>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</si>
  <si>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</si>
  <si>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</si>
  <si>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</si>
  <si>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</si>
  <si>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</si>
  <si>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</si>
  <si>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</si>
  <si>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</si>
  <si>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</si>
  <si>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</si>
  <si>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</si>
  <si>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</si>
  <si>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</si>
  <si>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</si>
  <si>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</si>
  <si>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</si>
  <si>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</si>
  <si>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</si>
  <si>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</si>
  <si>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</si>
  <si>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</si>
  <si>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</si>
  <si>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</si>
  <si>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</si>
  <si>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</si>
  <si>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</si>
  <si>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</si>
  <si>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</si>
  <si>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</si>
  <si>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</si>
  <si>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</si>
  <si>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</si>
  <si>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</si>
  <si>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</si>
  <si>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</si>
  <si>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</si>
  <si>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</si>
  <si>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</si>
  <si>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</si>
  <si>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</si>
  <si>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</si>
  <si>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</si>
  <si>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</si>
  <si>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</si>
  <si>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</si>
  <si>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</si>
  <si>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</si>
  <si>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</si>
  <si>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</si>
  <si>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</si>
  <si>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</si>
  <si>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</si>
  <si>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</si>
  <si>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</si>
  <si>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</si>
  <si>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</si>
  <si>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</si>
  <si>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</si>
  <si>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</si>
  <si>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</si>
  <si>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</si>
  <si>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</si>
  <si>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</si>
  <si>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</si>
  <si>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</si>
  <si>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</si>
  <si>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</si>
  <si>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</si>
  <si>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</si>
  <si>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</si>
  <si>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</si>
  <si>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</si>
  <si>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</si>
  <si>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</si>
  <si>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</si>
  <si>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</si>
  <si>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</si>
  <si>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</si>
  <si>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</si>
  <si>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</si>
  <si>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</si>
  <si>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</si>
  <si>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</si>
  <si>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</si>
  <si>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</si>
  <si>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</si>
  <si>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</si>
  <si>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</si>
  <si>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</si>
  <si>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</si>
  <si>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</si>
  <si>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</si>
  <si>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</si>
  <si>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</si>
  <si>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</si>
  <si>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</si>
  <si>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</si>
  <si>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</si>
  <si>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</si>
  <si>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</si>
  <si>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</si>
  <si>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</si>
  <si>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</si>
  <si>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</si>
  <si>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</si>
  <si>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</si>
  <si>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</si>
  <si>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</si>
  <si>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</si>
  <si>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</si>
  <si>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</si>
  <si>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</si>
  <si>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</si>
  <si>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</si>
  <si>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</si>
  <si>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</si>
  <si>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</si>
  <si>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</si>
  <si>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</si>
  <si>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</si>
  <si>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</si>
  <si>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</si>
  <si>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</si>
  <si>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</si>
  <si>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</si>
  <si>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</si>
  <si>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</si>
  <si>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</si>
  <si>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</si>
  <si>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</si>
  <si>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</si>
  <si>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</si>
  <si>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</si>
  <si>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</si>
  <si>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</si>
  <si>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</si>
  <si>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</si>
  <si>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</si>
  <si>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</si>
  <si>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</si>
  <si>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</si>
  <si>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</si>
  <si>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</si>
  <si>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</si>
  <si>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</si>
  <si>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</si>
  <si>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</si>
  <si>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</si>
  <si>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</si>
  <si>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</si>
  <si>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</si>
  <si>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</si>
  <si>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</si>
  <si>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</si>
  <si>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</si>
  <si>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</si>
  <si>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</si>
  <si>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</si>
  <si>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</si>
  <si>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</si>
  <si>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</si>
  <si>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</si>
  <si>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</si>
  <si>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</si>
  <si>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</si>
  <si>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</si>
  <si>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</si>
  <si>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</si>
  <si>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</si>
  <si>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</si>
  <si>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</si>
  <si>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</si>
  <si>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</si>
  <si>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</si>
  <si>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</si>
  <si>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</si>
  <si>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</si>
  <si>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</si>
  <si>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</si>
  <si>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</si>
  <si>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</si>
  <si>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</si>
  <si>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</si>
  <si>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</si>
  <si>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</si>
  <si>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</si>
  <si>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</si>
  <si>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</si>
  <si>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</si>
  <si>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</si>
  <si>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</si>
  <si>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</si>
  <si>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</si>
  <si>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</si>
  <si>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</si>
  <si>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</si>
  <si>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</si>
  <si>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</si>
  <si>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</si>
  <si>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</si>
  <si>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</si>
  <si>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</si>
  <si>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</si>
  <si>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</si>
  <si>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</si>
  <si>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</si>
  <si>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</si>
  <si>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</si>
  <si>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</si>
  <si>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</si>
  <si>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</si>
  <si>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</si>
  <si>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</si>
  <si>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</si>
  <si>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</si>
  <si>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</si>
  <si>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</si>
  <si>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</si>
  <si>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</si>
  <si>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</si>
  <si>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</si>
  <si>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</si>
  <si>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</si>
  <si>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</si>
  <si>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</si>
  <si>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</si>
  <si>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</si>
  <si>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</si>
  <si>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</si>
  <si>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</si>
  <si>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</si>
  <si>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</si>
  <si>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</si>
  <si>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</si>
  <si>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</si>
  <si>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</si>
  <si>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</si>
  <si>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</si>
  <si>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</si>
  <si>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</si>
  <si>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</si>
  <si>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</si>
  <si>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</si>
  <si>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</si>
  <si>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</si>
  <si>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</si>
  <si>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</si>
  <si>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</si>
  <si>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</si>
  <si>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</si>
  <si>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</si>
  <si>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</si>
  <si>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</si>
  <si>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</si>
  <si>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</si>
  <si>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</si>
  <si>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</si>
  <si>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</si>
  <si>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</si>
  <si>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</si>
  <si>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</si>
  <si>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</si>
  <si>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</si>
  <si>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</si>
  <si>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</si>
  <si>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</si>
  <si>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</si>
  <si>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</si>
  <si>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</si>
  <si>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</si>
  <si>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</si>
  <si>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</si>
  <si>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</si>
  <si>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</si>
  <si>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</si>
  <si>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</si>
  <si>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</si>
  <si>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</si>
  <si>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</si>
  <si>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</si>
  <si>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</si>
  <si>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</si>
  <si>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</si>
  <si>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</si>
  <si>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</si>
  <si>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</si>
  <si>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</si>
  <si>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</si>
  <si>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</si>
  <si>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</si>
  <si>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</si>
  <si>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</si>
  <si>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</si>
  <si>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</si>
  <si>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</si>
  <si>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</si>
  <si>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</si>
  <si>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</si>
  <si>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</si>
  <si>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</si>
  <si>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</si>
  <si>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</si>
  <si>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</si>
  <si>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</si>
  <si>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</si>
  <si>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</si>
  <si>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</si>
  <si>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</si>
  <si>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</si>
  <si>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</si>
  <si>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</si>
  <si>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</si>
  <si>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</si>
  <si>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</si>
  <si>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</si>
  <si>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</si>
  <si>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</si>
  <si>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</si>
  <si>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</si>
  <si>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</si>
  <si>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</si>
  <si>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</si>
  <si>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</si>
  <si>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</si>
  <si>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</si>
  <si>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</si>
  <si>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</si>
  <si>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</si>
  <si>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</si>
  <si>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</si>
  <si>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</si>
  <si>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</si>
  <si>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</si>
  <si>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</si>
  <si>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</si>
  <si>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</si>
  <si>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</si>
  <si>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</si>
  <si>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</si>
  <si>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</si>
  <si>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</si>
  <si>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</si>
  <si>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</si>
  <si>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</si>
  <si>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</si>
  <si>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</si>
  <si>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</si>
  <si>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</si>
  <si>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</si>
  <si>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</si>
  <si>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</si>
  <si>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</si>
  <si>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</si>
  <si>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</si>
  <si>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</si>
  <si>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</si>
  <si>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</si>
  <si>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</si>
  <si>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</si>
  <si>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</si>
  <si>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</si>
  <si>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</si>
  <si>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</si>
  <si>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</si>
  <si>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</si>
  <si>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</si>
  <si>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</si>
  <si>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</si>
  <si>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</si>
  <si>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</si>
  <si>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</si>
  <si>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</si>
  <si>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</si>
  <si>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</si>
  <si>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</si>
  <si>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</si>
  <si>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</si>
  <si>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</si>
  <si>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</si>
  <si>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</si>
  <si>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</si>
  <si>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</si>
  <si>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</si>
  <si>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</si>
  <si>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</si>
  <si>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</si>
  <si>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</si>
  <si>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</si>
  <si>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</si>
  <si>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</si>
  <si>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</si>
  <si>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</si>
  <si>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</si>
  <si>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</si>
  <si>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</si>
  <si>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</si>
  <si>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</si>
  <si>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</si>
  <si>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</si>
  <si>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</si>
  <si>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</si>
  <si>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</si>
  <si>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</si>
  <si>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</si>
  <si>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</si>
  <si>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</si>
  <si>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</si>
  <si>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</si>
  <si>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</si>
  <si>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</si>
  <si>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</si>
  <si>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</si>
  <si>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</si>
  <si>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</si>
  <si>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</si>
  <si>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</si>
  <si>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</si>
  <si>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</si>
  <si>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</si>
  <si>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</si>
  <si>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</si>
  <si>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</si>
  <si>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</si>
  <si>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</si>
  <si>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</si>
  <si>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</si>
  <si>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</si>
  <si>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</si>
  <si>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</si>
  <si>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</si>
  <si>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</si>
  <si>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</si>
  <si>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</si>
  <si>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</si>
  <si>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</si>
  <si>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</si>
  <si>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</si>
  <si>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</si>
  <si>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</si>
  <si>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</si>
  <si>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</si>
  <si>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</si>
  <si>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</si>
  <si>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</si>
  <si>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</si>
  <si>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</si>
  <si>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</si>
  <si>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</si>
  <si>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</si>
  <si>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</si>
  <si>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</si>
  <si>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</si>
  <si>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</si>
  <si>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</si>
  <si>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</si>
  <si>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</si>
  <si>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</si>
  <si>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</si>
  <si>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</si>
  <si>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</si>
  <si>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</si>
  <si>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</si>
  <si>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</si>
  <si>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</si>
  <si>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</si>
  <si>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</si>
  <si>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</si>
  <si>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</si>
  <si>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</si>
  <si>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</si>
  <si>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</si>
  <si>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</si>
  <si>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</si>
  <si>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</si>
  <si>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</si>
  <si>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</si>
  <si>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</si>
  <si>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</si>
  <si>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</si>
  <si>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</si>
  <si>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</si>
  <si>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</si>
  <si>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</si>
  <si>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</si>
  <si>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</si>
  <si>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</si>
  <si>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</si>
  <si>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</si>
  <si>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</si>
  <si>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</si>
  <si>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</si>
  <si>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</si>
  <si>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</si>
  <si>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</si>
  <si>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</si>
  <si>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</si>
  <si>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</si>
  <si>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</si>
  <si>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</si>
  <si>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</si>
  <si>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</si>
  <si>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</si>
  <si>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</si>
  <si>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</si>
  <si>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</si>
  <si>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</si>
  <si>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</si>
  <si>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</si>
  <si>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</si>
  <si>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</si>
  <si>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</si>
  <si>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</si>
  <si>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</si>
  <si>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</si>
  <si>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</si>
  <si>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</si>
  <si>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</si>
  <si>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</si>
  <si>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</si>
  <si>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</si>
  <si>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</si>
  <si>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</si>
  <si>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</si>
  <si>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</si>
  <si>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</si>
  <si>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</si>
  <si>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</si>
  <si>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</si>
  <si>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</si>
  <si>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</si>
  <si>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</si>
  <si>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</si>
  <si>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</si>
  <si>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</si>
  <si>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</si>
  <si>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</si>
  <si>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</si>
  <si>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</si>
  <si>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</si>
  <si>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</si>
  <si>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</si>
  <si>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</si>
  <si>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</si>
  <si>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</si>
  <si>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</si>
  <si>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</si>
  <si>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</si>
  <si>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</si>
  <si>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</si>
  <si>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</si>
  <si>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</si>
  <si>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</si>
  <si>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</si>
  <si>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</si>
  <si>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</si>
  <si>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</si>
  <si>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</si>
  <si>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</si>
  <si>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</si>
  <si>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</si>
  <si>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</si>
  <si>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</si>
  <si>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</si>
  <si>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</si>
  <si>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</si>
  <si>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</si>
  <si>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</si>
  <si>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</si>
  <si>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</si>
  <si>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</si>
  <si>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</si>
  <si>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</si>
  <si>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</si>
  <si>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</si>
  <si>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</si>
  <si>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</si>
  <si>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</si>
  <si>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</si>
  <si>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</si>
  <si>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</si>
  <si>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</si>
  <si>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</si>
  <si>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</si>
  <si>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</si>
  <si>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</si>
  <si>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</si>
  <si>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</si>
  <si>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</si>
  <si>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</si>
  <si>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</si>
  <si>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</si>
  <si>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</si>
  <si>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</si>
  <si>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</si>
  <si>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</si>
  <si>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</si>
  <si>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</si>
  <si>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</si>
  <si>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</si>
  <si>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</si>
  <si>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</si>
  <si>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</si>
  <si>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</si>
  <si>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</si>
  <si>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</si>
  <si>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</si>
  <si>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</si>
  <si>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</si>
  <si>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</si>
  <si>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</si>
  <si>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</si>
  <si>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</si>
  <si>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</si>
  <si>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</si>
  <si>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</si>
  <si>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</si>
  <si>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</si>
  <si>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</si>
  <si>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</si>
  <si>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</si>
  <si>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</si>
  <si>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</si>
  <si>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</si>
  <si>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</si>
  <si>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</si>
  <si>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</si>
  <si>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</si>
  <si>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</si>
  <si>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</si>
  <si>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</si>
  <si>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</si>
  <si>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</si>
  <si>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</si>
  <si>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</si>
  <si>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</si>
  <si>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</si>
  <si>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</si>
  <si>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</si>
  <si>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</si>
  <si>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</si>
  <si>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</si>
  <si>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</si>
  <si>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</si>
  <si>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</si>
  <si>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</si>
  <si>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</si>
  <si>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</si>
  <si>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</si>
  <si>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</si>
  <si>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</si>
  <si>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</si>
  <si>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</si>
  <si>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</si>
  <si>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</si>
  <si>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</si>
  <si>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</si>
  <si>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</si>
  <si>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</si>
  <si>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</si>
  <si>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</si>
  <si>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</si>
  <si>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</si>
  <si>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</si>
  <si>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</si>
  <si>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</si>
  <si>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</si>
  <si>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</si>
  <si>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</si>
  <si>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</si>
  <si>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</si>
  <si>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</si>
  <si>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</si>
  <si>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</si>
  <si>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</si>
  <si>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</si>
  <si>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</si>
  <si>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</si>
  <si>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</si>
  <si>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</si>
  <si>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</si>
  <si>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</si>
  <si>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</si>
  <si>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</si>
  <si>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</si>
  <si>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</si>
  <si>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</si>
  <si>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</si>
  <si>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</si>
  <si>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</si>
  <si>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</si>
  <si>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</si>
  <si>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</si>
  <si>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</si>
  <si>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</si>
  <si>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</si>
  <si>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</si>
  <si>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</si>
  <si>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</si>
  <si>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</si>
  <si>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</si>
  <si>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</si>
  <si>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</si>
  <si>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</si>
  <si>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</si>
  <si>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</si>
  <si>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</si>
  <si>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</si>
  <si>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</si>
  <si>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</si>
  <si>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</si>
  <si>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</si>
  <si>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</si>
  <si>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</si>
  <si>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</si>
  <si>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</si>
  <si>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</si>
  <si>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</si>
  <si>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</si>
  <si>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</si>
  <si>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</si>
  <si>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</si>
  <si>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</si>
  <si>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</si>
  <si>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</si>
  <si>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</si>
  <si>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</si>
  <si>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</si>
  <si>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</si>
  <si>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</si>
  <si>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</si>
  <si>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</si>
  <si>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</si>
  <si>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</si>
  <si>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</si>
  <si>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</si>
  <si>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</si>
  <si>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</si>
  <si>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</si>
  <si>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</si>
  <si>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</si>
  <si>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</si>
  <si>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</si>
  <si>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</si>
  <si>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</si>
  <si>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</si>
  <si>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</si>
  <si>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</si>
  <si>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</si>
  <si>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</si>
  <si>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</si>
  <si>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</si>
  <si>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</si>
  <si>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</si>
  <si>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</si>
  <si>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</si>
  <si>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</si>
  <si>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</si>
  <si>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</si>
  <si>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</si>
  <si>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</si>
  <si>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</si>
  <si>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</si>
  <si>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</si>
  <si>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</si>
  <si>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</si>
  <si>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</si>
  <si>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</si>
  <si>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</si>
  <si>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</si>
  <si>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</si>
  <si>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</si>
  <si>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</si>
  <si>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</si>
  <si>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</si>
  <si>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</si>
  <si>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</si>
  <si>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</si>
  <si>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</si>
  <si>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</si>
  <si>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</si>
  <si>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</si>
  <si>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</si>
  <si>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</si>
  <si>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</si>
  <si>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</si>
  <si>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</si>
  <si>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</si>
  <si>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</si>
  <si>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</si>
  <si>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</si>
  <si>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</si>
  <si>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</si>
  <si>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</si>
  <si>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</si>
  <si>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</si>
  <si>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</si>
  <si>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</si>
  <si>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</si>
  <si>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</si>
  <si>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</si>
  <si>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</si>
  <si>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</si>
  <si>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</si>
  <si>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</si>
  <si>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</si>
  <si>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</si>
  <si>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</si>
  <si>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</si>
  <si>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</si>
  <si>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</si>
  <si>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</si>
  <si>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</si>
  <si>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</si>
  <si>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</si>
  <si>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</si>
  <si>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</si>
  <si>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</si>
  <si>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</si>
  <si>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</si>
  <si>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</si>
  <si>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</si>
  <si>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</si>
  <si>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</si>
  <si>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</si>
  <si>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</si>
  <si>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</si>
  <si>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</si>
  <si>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</si>
  <si>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</si>
  <si>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</si>
  <si>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</si>
  <si>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</si>
  <si>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</si>
  <si>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</si>
  <si>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</si>
  <si>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</si>
  <si>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</si>
  <si>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</si>
  <si>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</si>
  <si>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</si>
  <si>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</si>
  <si>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</si>
  <si>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</si>
  <si>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</si>
  <si>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</si>
  <si>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</si>
  <si>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</si>
  <si>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</si>
  <si>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</si>
  <si>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</si>
  <si>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</si>
  <si>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</si>
  <si>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</si>
  <si>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</si>
  <si>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</si>
  <si>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</si>
  <si>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</si>
  <si>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</si>
  <si>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</si>
  <si>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</si>
  <si>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</si>
  <si>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</si>
  <si>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</si>
  <si>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</si>
  <si>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</si>
  <si>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</si>
  <si>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</si>
  <si>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</si>
  <si>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</si>
  <si>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</si>
  <si>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</si>
  <si>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</si>
  <si>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</si>
  <si>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</si>
  <si>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</si>
  <si>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</si>
  <si>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</si>
  <si>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</si>
  <si>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</si>
  <si>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</si>
  <si>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</si>
  <si>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</si>
  <si>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</si>
  <si>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</si>
  <si>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</si>
  <si>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</si>
  <si>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</si>
  <si>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</si>
  <si>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</si>
  <si>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</si>
  <si>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</si>
  <si>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</si>
  <si>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</si>
  <si>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</si>
  <si>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</si>
  <si>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</si>
  <si>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</si>
  <si>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</si>
  <si>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</si>
  <si>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</si>
  <si>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</si>
  <si>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</si>
  <si>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</si>
  <si>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</si>
  <si>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</si>
  <si>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</si>
  <si>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</si>
  <si>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</si>
  <si>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</si>
  <si>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</si>
  <si>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</si>
  <si>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</si>
  <si>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</si>
  <si>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</si>
  <si>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</si>
  <si>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</si>
  <si>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</si>
  <si>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</si>
  <si>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</si>
  <si>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</si>
  <si>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</si>
  <si>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</si>
  <si>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</si>
  <si>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</si>
  <si>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</si>
  <si>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</si>
  <si>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</si>
  <si>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</si>
  <si>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</si>
  <si>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</si>
  <si>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</si>
  <si>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</si>
  <si>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</si>
  <si>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</si>
  <si>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</si>
  <si>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</si>
  <si>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</si>
  <si>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</si>
  <si>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</si>
  <si>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</si>
  <si>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</si>
  <si>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</si>
  <si>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</si>
  <si>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</si>
  <si>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</si>
  <si>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</si>
  <si>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</si>
  <si>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</si>
  <si>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</si>
  <si>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</si>
  <si>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</si>
  <si>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</si>
  <si>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</si>
  <si>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</si>
  <si>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</si>
  <si>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</si>
  <si>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</si>
  <si>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</si>
  <si>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</si>
  <si>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</si>
  <si>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</si>
  <si>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</si>
  <si>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</si>
  <si>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</si>
  <si>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</si>
  <si>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</si>
  <si>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</si>
  <si>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</si>
  <si>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</si>
  <si>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</si>
  <si>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</si>
  <si>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</si>
  <si>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</si>
  <si>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</si>
  <si>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</si>
  <si>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</si>
  <si>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</si>
  <si>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</si>
  <si>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</si>
  <si>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</si>
  <si>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</si>
  <si>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</si>
  <si>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</si>
  <si>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</si>
  <si>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</si>
  <si>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</si>
  <si>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</si>
  <si>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</si>
  <si>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</si>
  <si>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</si>
  <si>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</si>
  <si>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</si>
  <si>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</si>
  <si>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</si>
  <si>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</si>
  <si>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</si>
  <si>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</si>
  <si>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</si>
  <si>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</si>
  <si>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</si>
  <si>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</si>
  <si>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</si>
  <si>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</si>
  <si>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</si>
  <si>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</si>
  <si>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</si>
  <si>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</si>
  <si>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</si>
  <si>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</si>
  <si>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</si>
  <si>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</si>
  <si>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</si>
  <si>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</si>
  <si>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</si>
  <si>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</si>
  <si>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</si>
  <si>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</si>
  <si>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</si>
  <si>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</si>
  <si>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</si>
  <si>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</si>
  <si>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</si>
  <si>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</si>
  <si>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</si>
  <si>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</si>
  <si>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</si>
  <si>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</si>
  <si>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</si>
  <si>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</si>
  <si>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</si>
  <si>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</si>
  <si>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</si>
  <si>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</si>
  <si>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</si>
  <si>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</si>
  <si>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</si>
  <si>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</si>
  <si>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</si>
  <si>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</si>
  <si>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</si>
  <si>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</si>
  <si>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</si>
  <si>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</si>
  <si>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</si>
  <si>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</si>
  <si>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</si>
  <si>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</si>
  <si>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</si>
  <si>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</si>
  <si>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</si>
  <si>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</si>
  <si>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</si>
  <si>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</si>
  <si>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</si>
  <si>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</si>
  <si>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</si>
  <si>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</si>
  <si>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</si>
  <si>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</si>
  <si>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</si>
  <si>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</si>
  <si>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</si>
  <si>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</si>
  <si>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</si>
  <si>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</si>
  <si>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</si>
  <si>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</si>
  <si>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</si>
  <si>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</si>
  <si>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</si>
  <si>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</si>
  <si>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</si>
  <si>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</si>
  <si>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</si>
  <si>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</si>
  <si>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</si>
  <si>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</si>
  <si>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</si>
  <si>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</si>
  <si>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</si>
  <si>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</si>
  <si>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</si>
  <si>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</si>
  <si>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</si>
  <si>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</si>
  <si>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</si>
  <si>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</si>
  <si>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</si>
  <si>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</si>
  <si>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</si>
  <si>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</si>
  <si>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</si>
  <si>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</si>
  <si>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</si>
  <si>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</si>
  <si>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</si>
  <si>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</si>
  <si>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</si>
  <si>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</si>
  <si>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</si>
  <si>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</si>
  <si>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</si>
  <si>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</si>
  <si>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</si>
  <si>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</si>
  <si>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</si>
  <si>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</si>
  <si>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</si>
  <si>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</si>
  <si>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</si>
  <si>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</si>
  <si>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</si>
  <si>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</si>
  <si>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</si>
  <si>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</si>
  <si>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</si>
  <si>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</si>
  <si>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</si>
  <si>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</si>
  <si>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</si>
  <si>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</si>
  <si>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</si>
  <si>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</si>
  <si>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</si>
  <si>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</si>
  <si>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</si>
  <si>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</si>
  <si>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</si>
  <si>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</si>
  <si>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</si>
  <si>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</si>
  <si>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</si>
  <si>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</si>
  <si>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</si>
  <si>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</si>
  <si>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</si>
  <si>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</si>
  <si>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</si>
  <si>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</si>
  <si>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</si>
  <si>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</si>
  <si>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</si>
  <si>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</si>
  <si>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</si>
  <si>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</si>
  <si>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</si>
  <si>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</si>
  <si>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</si>
  <si>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</si>
  <si>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</si>
  <si>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</si>
  <si>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</si>
  <si>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</si>
  <si>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</si>
  <si>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</si>
  <si>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</si>
  <si>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</si>
  <si>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</si>
  <si>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</si>
  <si>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</si>
  <si>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</si>
  <si>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</si>
  <si>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</si>
  <si>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</si>
  <si>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</si>
  <si>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</si>
  <si>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</si>
  <si>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</si>
  <si>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</si>
  <si>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</si>
  <si>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</si>
  <si>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</si>
  <si>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</si>
  <si>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</si>
  <si>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</si>
  <si>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</si>
  <si>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</si>
  <si>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</si>
  <si>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</si>
  <si>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</si>
  <si>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</si>
  <si>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</si>
  <si>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</si>
  <si>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</si>
  <si>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</si>
  <si>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</si>
  <si>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</si>
  <si>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</si>
  <si>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</si>
  <si>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</si>
  <si>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</si>
  <si>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</si>
  <si>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</si>
  <si>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</si>
  <si>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</si>
  <si>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</si>
  <si>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</si>
  <si>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</si>
  <si>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</si>
  <si>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</si>
  <si>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</si>
  <si>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</si>
  <si>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</si>
  <si>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</si>
  <si>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</si>
  <si>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</si>
  <si>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</si>
  <si>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</si>
  <si>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</si>
  <si>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</si>
  <si>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</si>
  <si>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</si>
  <si>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</si>
  <si>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</si>
  <si>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</si>
  <si>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</si>
  <si>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</si>
  <si>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</si>
  <si>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</si>
  <si>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</si>
  <si>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</si>
  <si>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</si>
  <si>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</si>
  <si>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</si>
  <si>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</si>
  <si>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</si>
  <si>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</si>
  <si>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</si>
  <si>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</si>
  <si>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</si>
  <si>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</si>
  <si>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</si>
  <si>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</si>
  <si>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</si>
  <si>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</si>
  <si>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</si>
  <si>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</si>
  <si>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</si>
  <si>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</si>
  <si>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</si>
  <si>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</si>
  <si>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</si>
  <si>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</si>
  <si>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</si>
  <si>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</si>
  <si>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</si>
  <si>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</si>
  <si>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</si>
  <si>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</si>
  <si>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</si>
  <si>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</si>
  <si>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</si>
  <si>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</si>
  <si>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</si>
  <si>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</si>
  <si>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</si>
  <si>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</si>
  <si>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</si>
  <si>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</si>
  <si>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</si>
  <si>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</si>
  <si>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</si>
  <si>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</si>
  <si>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</si>
  <si>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</si>
  <si>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</si>
  <si>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</si>
  <si>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</si>
  <si>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</si>
  <si>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</si>
  <si>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</si>
  <si>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</si>
  <si>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</si>
  <si>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</si>
  <si>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</si>
  <si>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</si>
  <si>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</si>
  <si>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</si>
  <si>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</si>
  <si>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</si>
  <si>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</si>
  <si>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</si>
  <si>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</si>
  <si>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</si>
  <si>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</si>
  <si>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</si>
  <si>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</si>
  <si>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</si>
  <si>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</si>
  <si>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</si>
  <si>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</si>
  <si>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</si>
  <si>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</si>
  <si>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</si>
  <si>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</si>
  <si>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</si>
  <si>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</si>
  <si>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</si>
  <si>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</si>
  <si>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</si>
  <si>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</si>
  <si>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</si>
  <si>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</si>
  <si>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</si>
  <si>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</si>
  <si>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</si>
  <si>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</si>
  <si>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</si>
  <si>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</si>
  <si>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</si>
  <si>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</si>
  <si>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</si>
  <si>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</si>
  <si>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</si>
  <si>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</si>
  <si>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</si>
  <si>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</si>
  <si>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</si>
  <si>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</si>
  <si>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</si>
  <si>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</si>
  <si>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</si>
  <si>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</si>
  <si>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</si>
  <si>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</si>
  <si>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</si>
  <si>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</si>
  <si>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</si>
  <si>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</si>
  <si>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</si>
  <si>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</si>
  <si>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</si>
  <si>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</si>
  <si>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</si>
  <si>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</si>
  <si>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</si>
  <si>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</si>
  <si>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</si>
  <si>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</si>
  <si>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</si>
  <si>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</si>
  <si>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</si>
  <si>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</si>
  <si>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</si>
  <si>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</si>
  <si>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</si>
  <si>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</si>
  <si>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</si>
  <si>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</si>
  <si>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</si>
  <si>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</si>
  <si>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</si>
  <si>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</si>
  <si>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</si>
  <si>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</si>
  <si>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</si>
  <si>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</si>
  <si>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</si>
  <si>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</si>
  <si>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</si>
  <si>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</si>
  <si>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</si>
  <si>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</si>
  <si>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</si>
  <si>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</si>
  <si>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</si>
  <si>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</si>
  <si>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</si>
  <si>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</si>
  <si>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</si>
  <si>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</si>
  <si>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</si>
  <si>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</si>
  <si>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</si>
  <si>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</si>
  <si>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</si>
  <si>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</si>
  <si>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</si>
  <si>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</si>
  <si>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</si>
  <si>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</si>
  <si>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</si>
  <si>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</si>
  <si>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</si>
  <si>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</si>
  <si>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</si>
  <si>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</si>
  <si>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</si>
  <si>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</si>
  <si>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</si>
  <si>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</si>
  <si>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</si>
  <si>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</si>
  <si>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</si>
  <si>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</si>
  <si>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</si>
  <si>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</si>
  <si>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</si>
  <si>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</si>
  <si>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</si>
  <si>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</si>
  <si>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</si>
  <si>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</si>
  <si>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</si>
  <si>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</si>
  <si>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</si>
  <si>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</si>
  <si>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</si>
  <si>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</si>
  <si>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</si>
  <si>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</si>
  <si>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</si>
  <si>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</si>
  <si>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</si>
  <si>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</si>
  <si>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</si>
  <si>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</si>
  <si>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</si>
  <si>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</si>
  <si>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</si>
  <si>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</si>
  <si>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</si>
  <si>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</si>
  <si>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</si>
  <si>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</si>
  <si>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</si>
  <si>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</si>
  <si>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</si>
  <si>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</si>
  <si>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</si>
  <si>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</si>
  <si>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</si>
  <si>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</si>
  <si>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</si>
  <si>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</si>
  <si>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</si>
  <si>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</si>
  <si>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</si>
  <si>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</si>
  <si>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</si>
  <si>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</si>
  <si>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</si>
  <si>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</si>
  <si>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</si>
  <si>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</si>
  <si>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</si>
  <si>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</si>
  <si>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</si>
  <si>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</si>
  <si>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</si>
  <si>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</si>
  <si>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</si>
  <si>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</si>
  <si>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</si>
  <si>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</si>
  <si>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</si>
  <si>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</si>
  <si>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</si>
  <si>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</si>
  <si>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</si>
  <si>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</si>
  <si>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</si>
  <si>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</si>
  <si>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</si>
  <si>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</si>
  <si>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</si>
  <si>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</si>
  <si>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</si>
  <si>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</si>
  <si>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</si>
  <si>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</si>
  <si>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</si>
  <si>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</si>
  <si>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</si>
  <si>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</si>
  <si>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</si>
  <si>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</si>
  <si>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</si>
  <si>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</si>
  <si>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</si>
  <si>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</si>
  <si>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</si>
  <si>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</si>
  <si>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</si>
  <si>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</si>
  <si>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</si>
  <si>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</si>
  <si>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</si>
  <si>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</si>
  <si>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</si>
  <si>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</si>
  <si>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</si>
  <si>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</si>
  <si>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</si>
  <si>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</si>
  <si>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</si>
  <si>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</si>
  <si>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</si>
  <si>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</si>
  <si>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</si>
  <si>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</si>
  <si>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</si>
  <si>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</si>
  <si>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</si>
  <si>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</si>
  <si>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</si>
  <si>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</si>
  <si>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</si>
  <si>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</si>
  <si>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</si>
  <si>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</si>
  <si>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</si>
  <si>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</si>
  <si>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</si>
  <si>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</si>
  <si>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</si>
  <si>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</si>
  <si>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</si>
  <si>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</si>
  <si>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</si>
  <si>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</si>
  <si>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</si>
  <si>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</si>
  <si>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</si>
  <si>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</si>
  <si>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</si>
  <si>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</si>
  <si>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</si>
  <si>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</si>
  <si>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</si>
  <si>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</si>
  <si>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</si>
  <si>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</si>
  <si>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</si>
  <si>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</si>
  <si>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</si>
  <si>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</si>
  <si>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</si>
  <si>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</si>
  <si>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</si>
  <si>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</si>
  <si>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</si>
  <si>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</si>
  <si>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</si>
  <si>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</si>
  <si>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</si>
  <si>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</si>
  <si>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</si>
  <si>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</si>
  <si>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</si>
  <si>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</si>
  <si>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</si>
  <si>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</si>
  <si>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</si>
  <si>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</si>
  <si>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</si>
  <si>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</si>
  <si>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</si>
  <si>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</si>
  <si>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</si>
  <si>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</si>
  <si>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</si>
  <si>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</si>
  <si>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</si>
  <si>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</si>
  <si>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</si>
  <si>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</si>
  <si>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</si>
  <si>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</si>
  <si>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</si>
  <si>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</si>
  <si>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</si>
  <si>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</si>
  <si>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</si>
  <si>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</si>
  <si>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</si>
  <si>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</si>
  <si>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</si>
  <si>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</si>
  <si>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</si>
  <si>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</si>
  <si>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</si>
  <si>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</si>
  <si>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</si>
  <si>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</si>
  <si>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</si>
  <si>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</si>
  <si>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</si>
  <si>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</si>
  <si>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</si>
  <si>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</si>
  <si>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</si>
  <si>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</si>
  <si>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</si>
  <si>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</si>
  <si>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</si>
  <si>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</si>
  <si>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</si>
  <si>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</si>
  <si>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</si>
  <si>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</si>
  <si>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</si>
  <si>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</si>
  <si>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</si>
  <si>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</si>
  <si>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</si>
  <si>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</si>
  <si>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</si>
  <si>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</si>
  <si>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</si>
  <si>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</si>
  <si>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</si>
  <si>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</si>
  <si>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</si>
  <si>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</si>
  <si>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</si>
  <si>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</si>
  <si>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</si>
  <si>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</si>
  <si>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</si>
  <si>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</si>
  <si>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</si>
  <si>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</si>
  <si>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</si>
  <si>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</si>
  <si>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</si>
  <si>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</si>
  <si>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</si>
  <si>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</si>
  <si>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</si>
  <si>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</si>
  <si>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</si>
  <si>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</si>
  <si>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</si>
  <si>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</si>
  <si>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</si>
  <si>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</si>
  <si>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</si>
  <si>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</si>
  <si>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</si>
  <si>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</si>
  <si>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</si>
  <si>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</si>
  <si>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</si>
  <si>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</si>
  <si>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</si>
  <si>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</si>
  <si>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</si>
  <si>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</si>
  <si>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</si>
  <si>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</si>
  <si>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</si>
  <si>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</si>
  <si>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</si>
  <si>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</si>
  <si>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</si>
  <si>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</si>
  <si>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</si>
  <si>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</si>
  <si>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</si>
  <si>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</si>
  <si>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</si>
  <si>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</si>
  <si>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</si>
  <si>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</si>
  <si>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</si>
  <si>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</si>
  <si>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</si>
  <si>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</si>
  <si>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</si>
  <si>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</si>
  <si>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</si>
  <si>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</si>
  <si>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</si>
  <si>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</si>
  <si>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</si>
  <si>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</si>
  <si>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</si>
  <si>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</si>
  <si>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</si>
  <si>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</si>
  <si>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</si>
  <si>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</si>
  <si>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</si>
  <si>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</si>
  <si>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</si>
  <si>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</si>
  <si>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</si>
  <si>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</si>
  <si>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</si>
  <si>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</si>
  <si>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</si>
  <si>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</si>
  <si>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</si>
  <si>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</si>
  <si>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</si>
  <si>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</si>
  <si>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</si>
  <si>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</si>
  <si>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</si>
  <si>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</si>
  <si>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</si>
  <si>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</si>
  <si>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</si>
  <si>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</si>
  <si>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</si>
  <si>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</si>
  <si>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</si>
  <si>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</si>
  <si>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</si>
  <si>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</si>
  <si>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</si>
  <si>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</si>
  <si>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</si>
  <si>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</si>
  <si>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</si>
  <si>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</si>
  <si>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</si>
  <si>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</si>
  <si>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</si>
  <si>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</si>
  <si>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</si>
  <si>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</si>
  <si>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</si>
  <si>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</si>
  <si>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</si>
  <si>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</si>
  <si>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</si>
  <si>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</si>
  <si>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</si>
  <si>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</si>
  <si>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</si>
  <si>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</si>
  <si>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</si>
  <si>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</si>
  <si>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</si>
  <si>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</si>
  <si>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</si>
  <si>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</si>
  <si>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</si>
  <si>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</si>
  <si>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</si>
  <si>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</si>
  <si>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</si>
  <si>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</si>
  <si>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</si>
  <si>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</si>
  <si>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</si>
  <si>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</si>
  <si>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</si>
  <si>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</si>
  <si>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</si>
  <si>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</si>
  <si>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</si>
  <si>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</si>
  <si>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</si>
  <si>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</si>
  <si>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</si>
  <si>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</si>
  <si>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</si>
  <si>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</si>
  <si>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</si>
  <si>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</si>
  <si>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</si>
  <si>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</si>
  <si>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</si>
  <si>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</si>
  <si>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</si>
  <si>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</si>
  <si>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</si>
  <si>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</si>
  <si>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</si>
  <si>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</si>
  <si>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</si>
  <si>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</si>
  <si>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</si>
  <si>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</si>
  <si>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</si>
  <si>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</si>
  <si>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</si>
  <si>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</si>
  <si>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</si>
  <si>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</si>
  <si>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</si>
  <si>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</si>
  <si>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</si>
  <si>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</si>
  <si>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</si>
  <si>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</si>
  <si>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</si>
  <si>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</si>
  <si>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</si>
  <si>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</si>
  <si>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</si>
  <si>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</si>
  <si>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</si>
  <si>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</si>
  <si>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</si>
  <si>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</si>
  <si>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</si>
  <si>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</si>
  <si>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</si>
  <si>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</si>
  <si>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</si>
  <si>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</si>
  <si>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</si>
  <si>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</si>
  <si>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</si>
  <si>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</si>
  <si>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</si>
  <si>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</si>
  <si>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</si>
  <si>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</si>
  <si>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</si>
  <si>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</si>
  <si>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</si>
  <si>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</si>
  <si>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</si>
  <si>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</si>
  <si>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</si>
  <si>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</si>
  <si>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</si>
  <si>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</si>
  <si>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</si>
  <si>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</si>
  <si>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</si>
  <si>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</si>
  <si>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</si>
  <si>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</si>
  <si>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</si>
  <si>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</si>
  <si>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</si>
  <si>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</si>
  <si>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</si>
  <si>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</si>
  <si>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</si>
  <si>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</si>
  <si>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</si>
  <si>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</si>
  <si>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</si>
  <si>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</si>
  <si>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</si>
  <si>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</si>
  <si>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</si>
  <si>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</si>
  <si>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</si>
  <si>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</si>
  <si>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</si>
  <si>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</si>
  <si>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</si>
  <si>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</si>
  <si>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</si>
  <si>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</si>
  <si>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</si>
  <si>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</si>
  <si>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</si>
  <si>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</si>
  <si>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</si>
  <si>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</si>
  <si>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</si>
  <si>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</si>
  <si>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</si>
  <si>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</si>
  <si>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</si>
  <si>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</si>
  <si>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</si>
  <si>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</si>
  <si>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</si>
  <si>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</si>
  <si>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</si>
  <si>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</si>
  <si>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</si>
  <si>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</si>
  <si>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</si>
  <si>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</si>
  <si>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</si>
  <si>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</si>
  <si>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</si>
  <si>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</si>
  <si>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</si>
  <si>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</si>
  <si>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</si>
  <si>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</si>
  <si>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</si>
  <si>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</si>
  <si>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</si>
  <si>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</si>
  <si>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</si>
  <si>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</si>
  <si>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</si>
  <si>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</si>
  <si>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</si>
  <si>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</si>
  <si>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</si>
  <si>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</si>
  <si>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</si>
  <si>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</si>
  <si>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</si>
  <si>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</si>
  <si>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</si>
  <si>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</si>
  <si>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</si>
  <si>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</si>
  <si>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</si>
  <si>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</si>
  <si>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</si>
  <si>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</si>
  <si>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</si>
  <si>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</si>
  <si>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</si>
  <si>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</si>
  <si>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</si>
  <si>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</si>
  <si>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</si>
  <si>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</si>
  <si>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</si>
  <si>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</si>
  <si>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</si>
  <si>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</si>
  <si>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</si>
  <si>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</si>
  <si>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</si>
  <si>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</si>
  <si>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</si>
  <si>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</si>
  <si>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</si>
  <si>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</si>
  <si>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</si>
  <si>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</si>
  <si>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</si>
  <si>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</si>
  <si>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</si>
  <si>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</si>
  <si>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</si>
  <si>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</si>
  <si>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</si>
  <si>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</si>
  <si>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</si>
  <si>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</si>
  <si>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</si>
  <si>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</si>
  <si>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</si>
  <si>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</si>
  <si>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</si>
  <si>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</si>
  <si>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</si>
  <si>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</si>
  <si>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</si>
  <si>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</si>
  <si>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</si>
  <si>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</si>
  <si>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</si>
  <si>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</si>
  <si>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</si>
  <si>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</si>
  <si>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</si>
  <si>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</si>
  <si>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</si>
  <si>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</si>
  <si>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</si>
  <si>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</si>
  <si>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</si>
  <si>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</si>
  <si>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</si>
  <si>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</si>
  <si>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</si>
  <si>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</si>
  <si>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</si>
  <si>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</si>
  <si>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</si>
  <si>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</si>
  <si>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</si>
  <si>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</si>
  <si>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</si>
  <si>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</si>
  <si>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</si>
  <si>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</si>
  <si>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</si>
  <si>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</si>
  <si>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</si>
  <si>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</si>
  <si>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</si>
  <si>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</si>
  <si>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</si>
  <si>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</si>
  <si>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</si>
  <si>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</si>
  <si>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</si>
  <si>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</si>
  <si>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</si>
  <si>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</si>
  <si>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</si>
  <si>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</si>
  <si>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</si>
  <si>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</si>
  <si>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</si>
  <si>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</si>
  <si>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</si>
  <si>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</si>
  <si>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</si>
  <si>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</si>
  <si>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</si>
  <si>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</si>
  <si>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</si>
  <si>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</si>
  <si>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</si>
  <si>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</si>
  <si>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</si>
  <si>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</si>
  <si>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</si>
  <si>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</si>
  <si>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</si>
  <si>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</si>
  <si>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</si>
  <si>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</si>
  <si>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</si>
  <si>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</si>
  <si>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</si>
  <si>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</si>
  <si>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</si>
  <si>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</si>
  <si>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</si>
  <si>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</si>
  <si>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</si>
  <si>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</si>
  <si>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</si>
  <si>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</si>
  <si>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</si>
  <si>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</si>
  <si>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</si>
  <si>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</si>
  <si>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</si>
  <si>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</si>
  <si>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</si>
  <si>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</si>
  <si>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</si>
  <si>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</si>
  <si>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</si>
  <si>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</si>
  <si>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</si>
  <si>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</si>
  <si>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</si>
  <si>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</si>
  <si>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</si>
  <si>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</si>
  <si>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</si>
  <si>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</si>
  <si>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</si>
  <si>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</si>
  <si>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</si>
  <si>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</si>
  <si>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</si>
  <si>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</si>
  <si>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</si>
  <si>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</si>
  <si>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</si>
  <si>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</si>
  <si>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</si>
  <si>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</si>
  <si>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</si>
  <si>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</si>
  <si>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</si>
  <si>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</si>
  <si>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</si>
  <si>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</si>
  <si>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</si>
  <si>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</si>
  <si>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</si>
  <si>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</si>
  <si>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</si>
  <si>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</si>
  <si>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</si>
  <si>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</si>
  <si>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</si>
  <si>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</si>
  <si>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</si>
  <si>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</si>
  <si>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</si>
  <si>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</si>
  <si>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</si>
  <si>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</si>
  <si>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</si>
  <si>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</si>
  <si>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</si>
  <si>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</si>
  <si>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</si>
  <si>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</si>
  <si>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</si>
  <si>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</si>
  <si>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</si>
  <si>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</si>
  <si>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</si>
  <si>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</si>
  <si>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</si>
  <si>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</si>
  <si>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</si>
  <si>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</si>
  <si>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</si>
  <si>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</si>
  <si>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</si>
  <si>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</si>
  <si>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</si>
  <si>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</si>
  <si>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</si>
  <si>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</si>
  <si>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</si>
  <si>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</si>
  <si>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</si>
  <si>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</si>
  <si>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</si>
  <si>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</si>
  <si>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</si>
  <si>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</si>
  <si>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</si>
  <si>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</si>
  <si>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</si>
  <si>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</si>
  <si>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</si>
  <si>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</si>
  <si>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</si>
  <si>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</si>
  <si>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</si>
  <si>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</si>
  <si>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</si>
  <si>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</si>
  <si>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</si>
  <si>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</si>
  <si>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</si>
  <si>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</si>
  <si>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</si>
  <si>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</si>
  <si>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</si>
  <si>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</si>
  <si>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</si>
  <si>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</si>
  <si>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</si>
  <si>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</si>
  <si>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</si>
  <si>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</si>
  <si>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</si>
  <si>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</si>
  <si>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</si>
  <si>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</si>
  <si>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</si>
  <si>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</si>
  <si>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</si>
  <si>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</si>
  <si>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</si>
  <si>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</si>
  <si>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</si>
  <si>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</si>
  <si>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</si>
  <si>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</si>
  <si>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</si>
  <si>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</si>
  <si>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</si>
  <si>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</si>
  <si>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</si>
  <si>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</si>
  <si>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</si>
  <si>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</si>
  <si>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</si>
  <si>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</si>
  <si>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</si>
  <si>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</si>
  <si>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</si>
  <si>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</si>
  <si>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</si>
  <si>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</si>
  <si>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</si>
  <si>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</si>
  <si>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</si>
  <si>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</si>
  <si>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</si>
  <si>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</si>
  <si>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</si>
  <si>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</si>
  <si>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</si>
  <si>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</si>
  <si>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</si>
  <si>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</si>
  <si>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</si>
  <si>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</si>
  <si>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</si>
  <si>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</si>
  <si>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</si>
  <si>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</si>
  <si>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</si>
  <si>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</si>
  <si>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</si>
  <si>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</si>
  <si>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</si>
  <si>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</si>
  <si>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</si>
  <si>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</si>
  <si>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</si>
  <si>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</si>
  <si>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</si>
  <si>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</si>
  <si>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</si>
  <si>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</si>
  <si>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</si>
  <si>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</si>
  <si>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</si>
  <si>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</si>
  <si>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</si>
  <si>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</si>
  <si>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</si>
  <si>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</si>
  <si>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</si>
  <si>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</si>
  <si>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</si>
  <si>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</si>
  <si>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</si>
  <si>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</si>
  <si>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</si>
  <si>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</si>
  <si>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</si>
  <si>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</si>
  <si>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</si>
  <si>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</si>
  <si>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</si>
  <si>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</si>
  <si>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</si>
  <si>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</si>
  <si>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</si>
  <si>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</si>
  <si>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</si>
  <si>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</si>
  <si>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</si>
  <si>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</si>
  <si>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</si>
  <si>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</si>
  <si>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</si>
  <si>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</si>
  <si>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</si>
  <si>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</si>
  <si>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</si>
  <si>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</si>
  <si>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</si>
  <si>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</si>
  <si>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</si>
  <si>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</si>
  <si>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</si>
  <si>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</si>
  <si>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</si>
  <si>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</si>
  <si>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</si>
  <si>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</si>
  <si>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</si>
  <si>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</si>
  <si>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</si>
  <si>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</si>
  <si>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</si>
  <si>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</si>
  <si>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</si>
  <si>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</si>
  <si>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</si>
  <si>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</si>
  <si>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</si>
  <si>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</si>
  <si>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</si>
  <si>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</si>
  <si>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</si>
  <si>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</si>
  <si>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</si>
  <si>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</si>
  <si>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</si>
  <si>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</si>
  <si>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</si>
  <si>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</si>
  <si>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</si>
  <si>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</si>
  <si>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</si>
  <si>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</si>
  <si>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</si>
  <si>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</si>
  <si>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</si>
  <si>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</si>
  <si>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</si>
  <si>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</si>
  <si>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</si>
  <si>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</si>
  <si>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</si>
  <si>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</si>
  <si>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</si>
  <si>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</si>
  <si>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</si>
  <si>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</si>
  <si>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</si>
  <si>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</si>
  <si>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</si>
  <si>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</si>
  <si>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</si>
  <si>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</si>
  <si>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</si>
  <si>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</si>
  <si>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</si>
  <si>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</si>
  <si>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</si>
  <si>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</si>
  <si>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</si>
  <si>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</si>
  <si>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</si>
  <si>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</si>
  <si>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</si>
  <si>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</si>
  <si>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</si>
  <si>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</si>
  <si>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</si>
  <si>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</si>
  <si>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</si>
  <si>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</si>
  <si>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</si>
  <si>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</si>
  <si>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</si>
  <si>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</si>
  <si>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</si>
  <si>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</si>
  <si>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</si>
  <si>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</si>
  <si>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</si>
  <si>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</si>
  <si>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</si>
  <si>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</si>
  <si>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</si>
  <si>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</si>
  <si>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</si>
  <si>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</si>
  <si>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</si>
  <si>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</si>
  <si>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</si>
  <si>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</si>
  <si>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</si>
  <si>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</si>
  <si>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</si>
  <si>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</si>
  <si>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</si>
  <si>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</si>
  <si>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</si>
  <si>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</si>
  <si>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</si>
  <si>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</si>
  <si>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</si>
  <si>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</si>
  <si>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</si>
  <si>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</si>
  <si>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</si>
  <si>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</si>
  <si>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</si>
  <si>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</si>
  <si>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</si>
  <si>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</si>
  <si>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</si>
  <si>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</si>
  <si>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</si>
  <si>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</si>
  <si>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</si>
  <si>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</si>
  <si>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</si>
  <si>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</si>
  <si>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</si>
  <si>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</si>
  <si>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</si>
  <si>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</si>
  <si>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</si>
  <si>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</si>
  <si>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</si>
  <si>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</si>
  <si>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</si>
  <si>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</si>
  <si>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</si>
  <si>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</si>
  <si>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</si>
  <si>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</si>
  <si>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</si>
  <si>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</si>
  <si>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</si>
  <si>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</si>
  <si>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</si>
  <si>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</si>
  <si>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</si>
  <si>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</si>
  <si>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</si>
  <si>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</si>
  <si>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</si>
  <si>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</si>
  <si>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</si>
  <si>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</si>
  <si>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</si>
  <si>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</si>
  <si>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</si>
  <si>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</si>
  <si>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</si>
  <si>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</si>
  <si>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</si>
  <si>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</si>
  <si>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</si>
  <si>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</si>
  <si>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</si>
  <si>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</si>
  <si>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</si>
  <si>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</si>
  <si>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</si>
  <si>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</si>
  <si>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</si>
  <si>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</si>
  <si>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</si>
  <si>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</si>
  <si>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</si>
  <si>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</si>
  <si>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</si>
  <si>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</si>
  <si>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</si>
  <si>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</si>
  <si>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</si>
  <si>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</si>
  <si>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</si>
  <si>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</si>
  <si>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</si>
  <si>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</si>
  <si>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</si>
  <si>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</si>
  <si>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</si>
  <si>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</si>
  <si>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</si>
  <si>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</si>
  <si>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</si>
  <si>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</si>
  <si>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</si>
  <si>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</si>
  <si>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</si>
  <si>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</si>
  <si>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</si>
  <si>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</si>
  <si>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</si>
  <si>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</si>
  <si>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</si>
  <si>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</si>
  <si>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</si>
  <si>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</si>
  <si>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</si>
  <si>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</si>
  <si>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</si>
  <si>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</si>
  <si>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</si>
  <si>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</si>
  <si>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</si>
  <si>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</si>
  <si>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</si>
  <si>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</si>
  <si>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</si>
  <si>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</si>
  <si>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</si>
  <si>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</si>
  <si>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</si>
  <si>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</si>
  <si>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</si>
  <si>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</si>
  <si>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</si>
  <si>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</si>
  <si>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</si>
  <si>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</si>
  <si>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</si>
  <si>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</si>
  <si>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</si>
  <si>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</si>
  <si>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</si>
  <si>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</si>
  <si>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</si>
  <si>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</si>
  <si>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</si>
  <si>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</si>
  <si>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</si>
  <si>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</si>
  <si>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</si>
  <si>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</si>
  <si>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</si>
  <si>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</si>
  <si>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</si>
  <si>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</si>
  <si>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</si>
  <si>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</si>
  <si>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</si>
  <si>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</si>
  <si>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</si>
  <si>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</si>
  <si>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</si>
  <si>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</si>
  <si>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</si>
  <si>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</si>
  <si>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</si>
  <si>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</si>
  <si>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</si>
  <si>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</si>
  <si>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</si>
  <si>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</si>
  <si>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</si>
  <si>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</si>
  <si>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</si>
  <si>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</si>
  <si>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</si>
  <si>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</si>
  <si>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</si>
  <si>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</si>
  <si>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</si>
  <si>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</si>
  <si>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</si>
  <si>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</si>
  <si>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</si>
  <si>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</si>
  <si>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</si>
  <si>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</si>
  <si>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</si>
  <si>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</si>
  <si>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</si>
  <si>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</si>
  <si>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</si>
  <si>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</si>
  <si>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</si>
  <si>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</si>
  <si>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</si>
  <si>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</si>
  <si>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</si>
  <si>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</si>
  <si>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</si>
  <si>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</si>
  <si>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</si>
  <si>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</si>
  <si>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</si>
  <si>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</si>
  <si>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</si>
  <si>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</si>
  <si>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</si>
  <si>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</si>
  <si>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</si>
  <si>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</si>
  <si>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</si>
  <si>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</si>
  <si>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</si>
  <si>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</si>
  <si>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</si>
  <si>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</si>
  <si>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</si>
  <si>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</si>
  <si>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</si>
  <si>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</si>
  <si>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</si>
  <si>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</si>
  <si>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</si>
  <si>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</si>
  <si>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</si>
  <si>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</si>
  <si>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</si>
  <si>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</si>
  <si>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</si>
  <si>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</si>
  <si>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</si>
  <si>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</si>
  <si>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</si>
  <si>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</si>
  <si>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</si>
  <si>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</si>
  <si>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</si>
  <si>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</si>
  <si>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</si>
  <si>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</si>
  <si>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</si>
  <si>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</si>
  <si>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</si>
  <si>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</si>
  <si>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</si>
  <si>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</si>
  <si>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</si>
  <si>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</si>
  <si>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</si>
  <si>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</si>
  <si>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</si>
  <si>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</si>
  <si>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</si>
  <si>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</si>
  <si>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</si>
  <si>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</si>
  <si>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</si>
  <si>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</si>
  <si>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</si>
  <si>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</si>
  <si>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</si>
  <si>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</si>
  <si>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</si>
  <si>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</si>
  <si>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</si>
  <si>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</si>
  <si>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</si>
  <si>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</si>
  <si>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</si>
  <si>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</si>
  <si>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</si>
  <si>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</si>
  <si>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</si>
  <si>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</si>
  <si>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</si>
  <si>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</si>
  <si>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</si>
  <si>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</si>
  <si>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</si>
  <si>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</si>
  <si>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</si>
  <si>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</si>
  <si>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</si>
  <si>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</si>
  <si>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</si>
  <si>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</si>
  <si>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</si>
  <si>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</si>
  <si>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</si>
  <si>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</si>
  <si>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</si>
  <si>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</si>
  <si>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</si>
  <si>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</si>
  <si>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</si>
  <si>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</si>
  <si>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</si>
  <si>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</si>
  <si>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</si>
  <si>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</si>
  <si>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</si>
  <si>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</si>
  <si>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</si>
  <si>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</si>
  <si>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</si>
  <si>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</si>
  <si>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</si>
  <si>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</si>
  <si>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</si>
  <si>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</si>
  <si>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</si>
  <si>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</si>
  <si>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</si>
  <si>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</si>
  <si>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</si>
  <si>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</si>
  <si>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</si>
  <si>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</si>
  <si>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</si>
  <si>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</si>
  <si>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</si>
  <si>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</si>
  <si>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</si>
  <si>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</si>
  <si>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</si>
  <si>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</si>
  <si>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</si>
  <si>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</si>
  <si>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</si>
  <si>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</si>
  <si>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</si>
  <si>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</si>
  <si>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</si>
  <si>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</si>
  <si>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</si>
  <si>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</si>
  <si>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</si>
  <si>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</si>
  <si>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</si>
  <si>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</si>
  <si>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</si>
  <si>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</si>
  <si>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</si>
  <si>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</si>
  <si>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</si>
  <si>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</si>
  <si>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</si>
  <si>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</si>
  <si>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</si>
  <si>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</si>
  <si>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</si>
  <si>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</si>
  <si>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</si>
  <si>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</si>
  <si>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</si>
  <si>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</si>
  <si>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</si>
  <si>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</si>
  <si>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</si>
  <si>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</si>
  <si>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</si>
  <si>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</si>
  <si>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</si>
  <si>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</si>
  <si>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</si>
  <si>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</si>
  <si>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</si>
  <si>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</si>
  <si>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</si>
  <si>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</si>
  <si>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</si>
  <si>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</si>
  <si>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</si>
  <si>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</si>
  <si>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</si>
  <si>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</si>
  <si>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</si>
  <si>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</si>
  <si>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</si>
  <si>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</si>
  <si>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</si>
  <si>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</si>
  <si>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</si>
  <si>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</si>
  <si>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</si>
  <si>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</si>
  <si>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</si>
  <si>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</si>
  <si>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</si>
  <si>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</si>
  <si>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</si>
  <si>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</si>
  <si>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</si>
  <si>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</si>
  <si>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</si>
  <si>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</si>
  <si>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</si>
  <si>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</si>
  <si>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</si>
  <si>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</si>
  <si>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</si>
  <si>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</si>
  <si>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</si>
  <si>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</si>
  <si>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</si>
  <si>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</si>
  <si>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</si>
  <si>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</si>
  <si>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</si>
  <si>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</si>
  <si>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</si>
  <si>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</si>
  <si>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</si>
  <si>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</si>
  <si>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</si>
  <si>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</si>
  <si>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</si>
  <si>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</si>
  <si>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</si>
  <si>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</si>
  <si>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</si>
  <si>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</si>
  <si>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</si>
  <si>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</si>
  <si>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</si>
  <si>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</si>
  <si>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</si>
  <si>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</si>
  <si>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</si>
  <si>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</si>
  <si>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</si>
  <si>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</si>
  <si>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</si>
  <si>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</si>
  <si>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</si>
  <si>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</si>
  <si>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</si>
  <si>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</si>
  <si>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</si>
  <si>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</si>
  <si>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</si>
  <si>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</si>
  <si>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</si>
  <si>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</si>
  <si>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</si>
  <si>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</si>
  <si>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</si>
  <si>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</si>
  <si>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</si>
  <si>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</si>
  <si>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</si>
  <si>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</si>
  <si>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</si>
  <si>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</si>
  <si>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</si>
  <si>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</si>
  <si>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</si>
  <si>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</si>
  <si>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</si>
  <si>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</si>
  <si>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</si>
  <si>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</si>
  <si>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</si>
  <si>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</si>
  <si>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</si>
  <si>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</si>
  <si>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</si>
  <si>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</si>
  <si>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</si>
  <si>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</si>
  <si>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</si>
  <si>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</si>
  <si>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</si>
  <si>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</si>
  <si>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</si>
  <si>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</si>
  <si>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</si>
  <si>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</si>
  <si>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</si>
  <si>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</si>
  <si>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</si>
  <si>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</si>
  <si>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</si>
  <si>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</si>
  <si>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</si>
  <si>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</si>
  <si>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</si>
  <si>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</si>
  <si>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</si>
  <si>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</si>
  <si>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</si>
  <si>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</si>
  <si>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</si>
  <si>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</si>
  <si>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</si>
  <si>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</si>
  <si>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</si>
  <si>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</si>
  <si>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</si>
  <si>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</si>
  <si>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</si>
  <si>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</si>
  <si>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</si>
  <si>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</si>
  <si>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</si>
  <si>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</si>
  <si>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</si>
  <si>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</si>
  <si>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</si>
  <si>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</si>
  <si>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</si>
  <si>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</si>
  <si>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</si>
  <si>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</si>
  <si>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</si>
  <si>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</si>
  <si>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</si>
  <si>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</si>
  <si>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</si>
  <si>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</si>
  <si>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</si>
  <si>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</si>
  <si>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</si>
  <si>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</si>
  <si>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</si>
  <si>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</si>
  <si>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</si>
  <si>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</si>
  <si>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</si>
  <si>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</si>
  <si>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</si>
  <si>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</si>
  <si>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</si>
  <si>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</si>
  <si>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</si>
  <si>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</si>
  <si>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</si>
  <si>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</si>
  <si>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</si>
  <si>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</si>
  <si>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</si>
  <si>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</si>
  <si>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</si>
  <si>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</si>
  <si>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</si>
  <si>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</si>
  <si>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</si>
  <si>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</si>
  <si>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</si>
  <si>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</si>
  <si>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</si>
  <si>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</si>
  <si>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</si>
  <si>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</si>
  <si>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</si>
  <si>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</si>
  <si>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</si>
  <si>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</si>
  <si>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</si>
  <si>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</si>
  <si>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</si>
  <si>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</si>
  <si>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</si>
  <si>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</si>
  <si>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</si>
  <si>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</si>
  <si>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</si>
  <si>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</si>
  <si>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</si>
  <si>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</si>
  <si>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</si>
  <si>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</si>
  <si>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</si>
  <si>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</si>
  <si>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</si>
  <si>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</si>
  <si>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</si>
  <si>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</si>
  <si>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</si>
  <si>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</si>
  <si>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</si>
  <si>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</si>
  <si>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</si>
  <si>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</si>
  <si>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</si>
  <si>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</si>
  <si>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</si>
  <si>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</si>
  <si>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</si>
  <si>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</si>
  <si>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</si>
  <si>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</si>
  <si>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</si>
  <si>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</si>
  <si>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</si>
  <si>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</si>
  <si>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</si>
  <si>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</si>
  <si>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</si>
  <si>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</si>
  <si>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</si>
  <si>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</si>
  <si>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</si>
  <si>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</si>
  <si>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</si>
  <si>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</si>
  <si>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</si>
  <si>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</si>
  <si>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</si>
  <si>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</si>
  <si>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</si>
  <si>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</si>
  <si>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</si>
  <si>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</si>
  <si>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</si>
  <si>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</si>
  <si>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</si>
  <si>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</si>
  <si>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</si>
  <si>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</si>
  <si>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</si>
  <si>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</si>
  <si>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</si>
  <si>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</si>
  <si>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</si>
  <si>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</si>
  <si>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</si>
  <si>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</si>
  <si>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</si>
  <si>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</si>
  <si>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</si>
  <si>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</si>
  <si>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</si>
  <si>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</si>
  <si>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</si>
  <si>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</si>
  <si>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</si>
  <si>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</si>
  <si>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</si>
  <si>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</si>
  <si>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</si>
  <si>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</si>
  <si>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</si>
  <si>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</si>
  <si>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</si>
  <si>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</si>
  <si>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</si>
  <si>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</si>
  <si>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</si>
  <si>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</si>
  <si>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</si>
  <si>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</si>
  <si>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</si>
  <si>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</si>
  <si>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</si>
  <si>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</si>
  <si>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</si>
  <si>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</si>
  <si>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</si>
  <si>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</si>
  <si>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</si>
  <si>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</si>
  <si>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</si>
  <si>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</si>
  <si>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</si>
  <si>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</si>
  <si>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</si>
  <si>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</si>
  <si>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</si>
  <si>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</si>
  <si>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</si>
  <si>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</si>
  <si>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</si>
  <si>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</si>
  <si>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</si>
  <si>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</si>
  <si>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</si>
  <si>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</si>
  <si>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</si>
  <si>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</si>
  <si>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</si>
  <si>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</si>
  <si>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</si>
  <si>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</si>
  <si>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</si>
  <si>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</si>
  <si>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</si>
  <si>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</si>
  <si>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</si>
  <si>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</si>
  <si>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</si>
  <si>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</si>
  <si>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</si>
  <si>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</si>
  <si>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</si>
  <si>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</si>
  <si>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</si>
  <si>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</si>
  <si>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</si>
  <si>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</si>
  <si>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</si>
  <si>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</si>
  <si>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</si>
  <si>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</si>
  <si>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</si>
  <si>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</si>
  <si>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</si>
  <si>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</si>
  <si>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</si>
  <si>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</si>
  <si>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</si>
  <si>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</si>
  <si>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</si>
  <si>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</si>
  <si>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</si>
  <si>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</si>
  <si>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</si>
  <si>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</si>
  <si>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</si>
  <si>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</si>
  <si>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</si>
  <si>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</si>
  <si>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</si>
  <si>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</si>
  <si>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</si>
  <si>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</si>
  <si>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</si>
  <si>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</si>
  <si>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</si>
  <si>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</si>
  <si>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</si>
  <si>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</si>
  <si>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</si>
  <si>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</si>
  <si>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</si>
  <si>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</si>
  <si>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</si>
  <si>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</si>
  <si>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</si>
  <si>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</si>
  <si>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</si>
  <si>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</si>
  <si>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</si>
  <si>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</si>
  <si>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</si>
  <si>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</si>
  <si>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</si>
  <si>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</si>
  <si>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</si>
  <si>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</si>
  <si>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</si>
  <si>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</si>
  <si>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</si>
  <si>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</si>
  <si>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</si>
  <si>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</si>
  <si>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</si>
  <si>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</si>
  <si>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</si>
  <si>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</si>
  <si>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</si>
  <si>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</si>
  <si>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</si>
  <si>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</si>
  <si>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</si>
  <si>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</si>
  <si>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</si>
  <si>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</si>
  <si>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</si>
  <si>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</si>
  <si>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</si>
  <si>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</si>
  <si>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</si>
  <si>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</si>
  <si>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</si>
  <si>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</si>
  <si>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</si>
  <si>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</si>
  <si>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</si>
  <si>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</si>
  <si>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</si>
  <si>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</si>
  <si>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</si>
  <si>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</si>
  <si>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</si>
  <si>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</si>
  <si>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</si>
  <si>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</si>
  <si>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</si>
  <si>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</si>
  <si>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</si>
  <si>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</si>
  <si>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</si>
  <si>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</si>
  <si>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</si>
  <si>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</si>
  <si>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</si>
  <si>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</si>
  <si>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</si>
  <si>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</si>
  <si>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</si>
  <si>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</si>
  <si>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</si>
  <si>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</si>
  <si>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</si>
  <si>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</si>
  <si>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</si>
  <si>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</si>
  <si>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</si>
  <si>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</si>
  <si>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</si>
  <si>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</si>
  <si>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</si>
  <si>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</si>
  <si>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</si>
  <si>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</si>
  <si>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</si>
  <si>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</si>
  <si>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</si>
  <si>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</si>
  <si>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</si>
  <si>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</si>
  <si>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</si>
  <si>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</si>
  <si>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</si>
  <si>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</si>
  <si>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</si>
  <si>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</si>
  <si>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</si>
  <si>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</si>
  <si>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</si>
  <si>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</si>
  <si>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</si>
  <si>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</si>
  <si>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</si>
  <si>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</si>
  <si>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</si>
  <si>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</si>
  <si>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</si>
  <si>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</si>
  <si>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</si>
  <si>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</si>
  <si>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</si>
  <si>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</si>
  <si>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</si>
  <si>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</si>
  <si>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</si>
  <si>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</si>
  <si>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</si>
  <si>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</si>
  <si>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</si>
  <si>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</si>
  <si>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</si>
  <si>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</si>
  <si>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</si>
  <si>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</si>
  <si>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</si>
  <si>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</si>
  <si>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</si>
  <si>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</si>
  <si>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</si>
  <si>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</si>
  <si>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</si>
  <si>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</si>
  <si>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</si>
  <si>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</si>
  <si>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</si>
  <si>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</si>
  <si>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</si>
  <si>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</si>
  <si>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</si>
  <si>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</si>
  <si>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</si>
  <si>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</si>
  <si>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</si>
  <si>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</si>
  <si>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</si>
  <si>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</si>
  <si>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</si>
  <si>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</si>
  <si>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</si>
  <si>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</si>
  <si>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</si>
  <si>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</si>
  <si>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</si>
  <si>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</si>
  <si>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</si>
  <si>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</si>
  <si>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</si>
  <si>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</si>
  <si>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</si>
  <si>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</si>
  <si>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</si>
  <si>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</si>
  <si>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</si>
  <si>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</si>
  <si>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</si>
  <si>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</si>
  <si>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</si>
  <si>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</si>
  <si>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</si>
  <si>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</si>
  <si>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</si>
  <si>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</si>
  <si>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</si>
  <si>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</si>
  <si>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</si>
  <si>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</si>
  <si>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</si>
  <si>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</si>
  <si>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</si>
  <si>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</si>
  <si>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</si>
  <si>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</si>
  <si>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</si>
  <si>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</si>
  <si>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</si>
  <si>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</si>
  <si>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</si>
  <si>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</si>
  <si>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</si>
  <si>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</si>
  <si>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</si>
  <si>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</si>
  <si>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</si>
  <si>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</si>
  <si>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</si>
  <si>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</si>
  <si>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</si>
  <si>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</si>
  <si>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</si>
  <si>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</si>
  <si>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</si>
  <si>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</si>
  <si>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</si>
  <si>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</si>
  <si>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</si>
  <si>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</si>
  <si>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</si>
  <si>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</si>
  <si>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</si>
  <si>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</si>
  <si>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</si>
  <si>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</si>
  <si>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</si>
  <si>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</si>
  <si>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</si>
  <si>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</si>
  <si>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</si>
  <si>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</si>
  <si>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</si>
  <si>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</si>
  <si>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</si>
  <si>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</si>
  <si>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</si>
  <si>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</si>
  <si>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</si>
  <si>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</si>
  <si>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</si>
  <si>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</si>
  <si>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</si>
  <si>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</si>
  <si>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</si>
  <si>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</si>
  <si>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</si>
  <si>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</si>
  <si>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</si>
  <si>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</si>
  <si>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</si>
  <si>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</si>
  <si>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</si>
  <si>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</si>
  <si>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</si>
  <si>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</si>
  <si>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</si>
  <si>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</si>
  <si>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</si>
  <si>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</si>
  <si>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</si>
  <si>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</si>
  <si>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</si>
  <si>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</si>
  <si>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</si>
  <si>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</si>
  <si>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</si>
  <si>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</si>
  <si>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</si>
  <si>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</si>
  <si>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</si>
  <si>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</si>
  <si>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</si>
  <si>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</si>
  <si>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</si>
  <si>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</si>
  <si>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</si>
  <si>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</si>
  <si>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</si>
  <si>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</si>
  <si>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</si>
  <si>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</si>
  <si>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</si>
  <si>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</si>
  <si>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</si>
  <si>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</si>
  <si>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</si>
  <si>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</si>
  <si>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</si>
  <si>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</si>
  <si>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</si>
  <si>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</si>
  <si>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</si>
  <si>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</si>
  <si>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</si>
  <si>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</si>
  <si>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</si>
  <si>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</si>
  <si>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</si>
  <si>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</si>
  <si>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</si>
  <si>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</si>
  <si>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</si>
  <si>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</si>
  <si>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</si>
  <si>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</si>
  <si>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</si>
  <si>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</si>
  <si>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</si>
  <si>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</si>
  <si>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</si>
  <si>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</si>
  <si>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</si>
  <si>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</si>
  <si>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</si>
  <si>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</si>
  <si>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</si>
  <si>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</si>
  <si>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</si>
  <si>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</si>
  <si>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</si>
  <si>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</si>
  <si>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</si>
  <si>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</si>
  <si>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</si>
  <si>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</si>
  <si>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</si>
  <si>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</si>
  <si>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</si>
  <si>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</si>
  <si>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</si>
  <si>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</si>
  <si>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</si>
  <si>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</si>
  <si>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</si>
  <si>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</si>
  <si>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</si>
  <si>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</si>
  <si>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</si>
  <si>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</si>
  <si>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</si>
  <si>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</si>
  <si>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</si>
  <si>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</si>
  <si>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</si>
  <si>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</si>
  <si>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</si>
  <si>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</si>
  <si>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</si>
  <si>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</si>
  <si>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</si>
  <si>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</si>
  <si>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</si>
  <si>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</si>
  <si>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</si>
  <si>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</si>
  <si>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</si>
  <si>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</si>
  <si>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</si>
  <si>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</si>
  <si>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</si>
  <si>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</si>
  <si>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</si>
  <si>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</si>
  <si>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</si>
  <si>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</si>
  <si>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</si>
  <si>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</si>
  <si>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</si>
  <si>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</si>
  <si>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</si>
  <si>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</si>
  <si>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</si>
  <si>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</si>
  <si>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</si>
  <si>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</si>
  <si>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</si>
  <si>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</si>
  <si>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</si>
  <si>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</si>
  <si>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</si>
  <si>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</si>
  <si>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</si>
  <si>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</si>
  <si>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</si>
  <si>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</si>
  <si>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</si>
  <si>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</si>
  <si>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</si>
  <si>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</si>
  <si>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</si>
  <si>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</si>
  <si>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</si>
  <si>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</si>
  <si>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</si>
  <si>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</si>
  <si>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</si>
  <si>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</si>
  <si>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</si>
  <si>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</si>
  <si>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</si>
  <si>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</si>
  <si>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</si>
  <si>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</si>
  <si>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</si>
  <si>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</si>
  <si>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</si>
  <si>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</si>
  <si>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</si>
  <si>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</si>
  <si>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</si>
  <si>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</si>
  <si>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</si>
  <si>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</si>
  <si>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</si>
  <si>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</si>
  <si>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</si>
  <si>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</si>
  <si>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</si>
  <si>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</si>
  <si>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</si>
  <si>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</si>
  <si>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</si>
  <si>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</si>
  <si>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</si>
  <si>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</si>
  <si>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</si>
  <si>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</si>
  <si>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</si>
  <si>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</si>
  <si>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</si>
  <si>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</si>
  <si>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</si>
  <si>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</si>
  <si>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</si>
  <si>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</si>
  <si>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</si>
  <si>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</si>
  <si>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</si>
  <si>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</si>
  <si>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</si>
  <si>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</si>
  <si>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</si>
  <si>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</si>
  <si>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</si>
  <si>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</si>
  <si>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</si>
  <si>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</si>
  <si>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</si>
  <si>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</si>
  <si>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</si>
  <si>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</si>
  <si>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</si>
  <si>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</si>
  <si>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</si>
  <si>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</si>
  <si>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</si>
  <si>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</si>
  <si>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</si>
  <si>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</si>
  <si>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</si>
  <si>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</si>
  <si>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</si>
  <si>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</si>
  <si>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</si>
  <si>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</si>
  <si>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</si>
  <si>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</si>
  <si>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</si>
  <si>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</si>
  <si>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</si>
  <si>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</si>
  <si>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</si>
  <si>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</si>
  <si>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</si>
  <si>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</si>
  <si>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</si>
  <si>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</si>
  <si>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</si>
  <si>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</si>
  <si>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</si>
  <si>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</si>
  <si>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</si>
  <si>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</si>
  <si>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</si>
  <si>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</si>
  <si>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</si>
  <si>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</si>
  <si>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</si>
  <si>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</si>
  <si>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</si>
  <si>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</si>
  <si>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</si>
  <si>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</si>
  <si>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</si>
  <si>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</si>
  <si>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</si>
  <si>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</si>
  <si>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</si>
  <si>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</si>
  <si>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</si>
  <si>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</si>
  <si>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</si>
  <si>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</si>
  <si>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</si>
  <si>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</si>
  <si>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</si>
  <si>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</si>
  <si>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</si>
  <si>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</si>
  <si>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</si>
  <si>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</si>
  <si>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</si>
  <si>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</si>
  <si>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</si>
  <si>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</si>
  <si>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</si>
  <si>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</si>
  <si>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</si>
  <si>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</si>
  <si>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</si>
  <si>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</si>
  <si>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</si>
  <si>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</si>
  <si>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</si>
  <si>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</si>
  <si>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</si>
  <si>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</si>
  <si>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</si>
  <si>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</si>
  <si>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</si>
  <si>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</si>
  <si>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</si>
  <si>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</si>
  <si>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</si>
  <si>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</si>
  <si>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</si>
  <si>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</si>
  <si>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</si>
  <si>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</si>
  <si>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</si>
  <si>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</si>
  <si>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</si>
  <si>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</si>
  <si>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</si>
  <si>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</si>
  <si>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</si>
  <si>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</si>
  <si>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</si>
  <si>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</si>
  <si>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</si>
  <si>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</si>
  <si>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</si>
  <si>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</si>
  <si>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</si>
  <si>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</si>
  <si>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</si>
  <si>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</si>
  <si>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</si>
  <si>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</si>
  <si>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</si>
  <si>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</si>
  <si>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</si>
  <si>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</si>
  <si>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</si>
  <si>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</si>
  <si>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</si>
  <si>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</si>
  <si>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</si>
  <si>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</si>
  <si>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</si>
  <si>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</si>
  <si>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</si>
  <si>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</si>
  <si>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</si>
  <si>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</si>
  <si>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</si>
  <si>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</si>
  <si>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</si>
  <si>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</si>
  <si>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</si>
  <si>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</si>
  <si>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</si>
  <si>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</si>
  <si>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</si>
  <si>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</si>
  <si>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</si>
  <si>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</si>
  <si>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</si>
  <si>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</si>
  <si>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</si>
  <si>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</si>
  <si>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</si>
  <si>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</si>
  <si>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</si>
  <si>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</si>
  <si>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</si>
  <si>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</si>
  <si>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</si>
  <si>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</si>
  <si>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</si>
  <si>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</si>
  <si>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</si>
  <si>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</si>
  <si>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</si>
  <si>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</si>
  <si>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</si>
  <si>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</si>
  <si>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</si>
  <si>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</si>
  <si>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</si>
  <si>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</si>
  <si>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</si>
  <si>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</si>
  <si>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</si>
  <si>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</si>
  <si>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</si>
  <si>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</si>
  <si>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</si>
  <si>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</si>
  <si>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</si>
  <si>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</si>
  <si>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</si>
  <si>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</si>
  <si>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</si>
  <si>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</si>
  <si>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</si>
  <si>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</si>
  <si>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</si>
  <si>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</si>
  <si>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</si>
  <si>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</si>
  <si>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</si>
  <si>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</si>
  <si>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</si>
  <si>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</si>
  <si>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</si>
  <si>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</si>
  <si>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</si>
  <si>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</si>
  <si>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</si>
  <si>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</si>
  <si>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</si>
  <si>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</si>
  <si>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</si>
  <si>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</si>
  <si>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</si>
  <si>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</si>
  <si>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</si>
  <si>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</si>
  <si>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</si>
  <si>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</si>
  <si>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</si>
  <si>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</si>
  <si>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</si>
  <si>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</si>
  <si>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</si>
  <si>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</si>
  <si>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</si>
  <si>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</si>
  <si>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</si>
  <si>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</si>
  <si>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</si>
  <si>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</si>
  <si>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</si>
  <si>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</si>
  <si>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</si>
  <si>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</si>
  <si>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</si>
  <si>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</si>
  <si>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</si>
  <si>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</si>
  <si>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</si>
  <si>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</si>
  <si>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</si>
  <si>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</si>
  <si>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</si>
  <si>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</si>
  <si>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</si>
  <si>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</si>
  <si>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</si>
  <si>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</si>
  <si>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</si>
  <si>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</si>
  <si>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</si>
  <si>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</si>
  <si>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</si>
  <si>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</si>
  <si>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</si>
  <si>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</si>
  <si>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</si>
  <si>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</si>
  <si>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</si>
  <si>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</si>
  <si>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</si>
  <si>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</si>
  <si>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</si>
  <si>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</si>
  <si>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</si>
  <si>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</si>
  <si>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</si>
  <si>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</si>
  <si>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</si>
  <si>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</si>
  <si>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</si>
  <si>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</si>
  <si>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</si>
  <si>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</si>
  <si>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</si>
  <si>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</si>
  <si>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</si>
  <si>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</si>
  <si>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</si>
  <si>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</si>
  <si>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</si>
  <si>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</si>
  <si>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</si>
  <si>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</si>
  <si>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</si>
  <si>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</si>
  <si>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</si>
  <si>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</si>
  <si>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</si>
  <si>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</si>
  <si>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</si>
  <si>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</si>
  <si>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</si>
  <si>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</si>
  <si>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</si>
  <si>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</si>
  <si>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</si>
  <si>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</si>
  <si>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</si>
  <si>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</si>
  <si>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</si>
  <si>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</si>
  <si>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</si>
  <si>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</si>
  <si>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</si>
  <si>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</si>
  <si>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</si>
  <si>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</si>
  <si>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</si>
  <si>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</si>
  <si>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</si>
  <si>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</si>
  <si>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</si>
  <si>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</si>
  <si>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</si>
  <si>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</si>
  <si>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</si>
  <si>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</si>
  <si>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</si>
  <si>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</si>
  <si>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</si>
  <si>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</si>
  <si>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</si>
  <si>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</si>
  <si>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</si>
  <si>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</si>
  <si>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</si>
  <si>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</si>
  <si>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</si>
  <si>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</si>
  <si>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</si>
  <si>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</si>
  <si>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</si>
  <si>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</si>
  <si>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</si>
  <si>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</si>
  <si>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</si>
  <si>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</si>
  <si>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</si>
  <si>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</si>
  <si>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</si>
  <si>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</si>
  <si>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</si>
  <si>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</si>
  <si>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</si>
  <si>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</si>
  <si>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</si>
  <si>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</si>
  <si>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</si>
  <si>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</si>
  <si>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</si>
  <si>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</si>
  <si>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</si>
  <si>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</si>
  <si>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</si>
  <si>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</si>
  <si>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</si>
  <si>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</si>
  <si>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</si>
  <si>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</si>
  <si>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</si>
  <si>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</si>
  <si>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</si>
  <si>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</si>
  <si>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</si>
  <si>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</si>
  <si>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</si>
  <si>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</si>
  <si>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</si>
  <si>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</si>
  <si>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</si>
  <si>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</si>
  <si>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</si>
  <si>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</si>
  <si>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</si>
  <si>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</si>
  <si>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</si>
  <si>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</si>
  <si>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</si>
  <si>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</si>
  <si>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</si>
  <si>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</si>
  <si>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</si>
  <si>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</si>
  <si>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</si>
  <si>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</si>
  <si>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</si>
  <si>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</si>
  <si>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</si>
  <si>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</si>
  <si>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</si>
  <si>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</si>
  <si>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</si>
  <si>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</si>
  <si>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</si>
  <si>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</si>
  <si>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</si>
  <si>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</si>
  <si>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</si>
  <si>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</si>
  <si>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</si>
  <si>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</si>
  <si>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</si>
  <si>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</si>
  <si>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</si>
  <si>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</si>
  <si>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</si>
  <si>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</si>
  <si>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</si>
  <si>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</si>
  <si>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</si>
  <si>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</si>
  <si>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</si>
  <si>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</si>
  <si>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</si>
  <si>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</si>
  <si>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</si>
  <si>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</si>
  <si>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</si>
  <si>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</si>
  <si>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</si>
  <si>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</si>
  <si>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</si>
  <si>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</si>
  <si>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</si>
  <si>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</si>
  <si>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</si>
  <si>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</si>
  <si>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</si>
  <si>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</si>
  <si>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</si>
  <si>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</si>
  <si>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</si>
  <si>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</si>
  <si>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</si>
  <si>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</si>
  <si>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</si>
  <si>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</si>
  <si>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</si>
  <si>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</si>
  <si>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</si>
  <si>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</si>
  <si>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</si>
  <si>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</si>
  <si>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</si>
  <si>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</si>
  <si>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</si>
  <si>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</si>
  <si>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</si>
  <si>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</si>
  <si>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</si>
  <si>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</si>
  <si>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</si>
  <si>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</si>
  <si>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</si>
  <si>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</si>
  <si>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</si>
  <si>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</si>
  <si>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</si>
  <si>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</si>
  <si>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</si>
  <si>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</si>
  <si>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</si>
  <si>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</si>
  <si>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</si>
  <si>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</si>
  <si>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</si>
  <si>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</si>
  <si>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</si>
  <si>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</si>
  <si>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</si>
  <si>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</si>
  <si>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</si>
  <si>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</si>
  <si>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</si>
  <si>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</si>
  <si>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</si>
  <si>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</si>
  <si>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</si>
  <si>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</si>
  <si>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</si>
  <si>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</si>
  <si>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</si>
  <si>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</si>
  <si>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</si>
  <si>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</si>
  <si>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</si>
  <si>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</si>
  <si>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</si>
  <si>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</si>
  <si>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</si>
  <si>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</si>
  <si>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</si>
  <si>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</si>
  <si>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</si>
  <si>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</si>
  <si>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</si>
  <si>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</si>
  <si>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</si>
  <si>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</si>
  <si>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</si>
  <si>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</si>
  <si>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</si>
  <si>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</si>
  <si>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</si>
  <si>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</si>
  <si>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</si>
  <si>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</si>
  <si>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</si>
  <si>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</si>
  <si>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</si>
  <si>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</si>
  <si>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</si>
  <si>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</si>
  <si>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</si>
  <si>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</si>
  <si>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</si>
  <si>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</si>
  <si>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</si>
  <si>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</si>
  <si>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</si>
  <si>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</si>
  <si>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</si>
  <si>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</si>
  <si>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</si>
  <si>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</si>
  <si>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</si>
  <si>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</si>
  <si>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</si>
  <si>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</si>
  <si>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</si>
  <si>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</si>
  <si>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</si>
  <si>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</si>
  <si>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</si>
  <si>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</si>
  <si>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</si>
  <si>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</si>
  <si>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</si>
  <si>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</si>
  <si>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</si>
  <si>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</si>
  <si>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</si>
  <si>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</si>
  <si>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</si>
  <si>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</si>
  <si>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</si>
  <si>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</si>
  <si>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</si>
  <si>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</si>
  <si>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</si>
  <si>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</si>
  <si>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</si>
  <si>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</si>
  <si>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</si>
  <si>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</si>
  <si>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</si>
  <si>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</si>
  <si>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</si>
  <si>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</si>
  <si>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</si>
  <si>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</si>
  <si>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</si>
  <si>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</si>
  <si>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</si>
  <si>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</si>
  <si>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</si>
  <si>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</si>
  <si>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</si>
  <si>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</si>
  <si>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</si>
  <si>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</si>
  <si>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</si>
  <si>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</si>
  <si>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</si>
  <si>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</si>
  <si>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</si>
  <si>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</si>
  <si>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</si>
  <si>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</si>
  <si>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</si>
  <si>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</si>
  <si>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</si>
  <si>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</si>
  <si>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</si>
  <si>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</si>
  <si>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</si>
  <si>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</si>
  <si>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</si>
  <si>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</si>
  <si>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</si>
  <si>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</si>
  <si>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</si>
  <si>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</si>
  <si>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</si>
  <si>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</si>
  <si>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</si>
  <si>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</si>
  <si>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</si>
  <si>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</si>
  <si>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</si>
  <si>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</si>
  <si>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</si>
  <si>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</si>
  <si>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</si>
  <si>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</si>
  <si>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</si>
  <si>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</si>
  <si>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</si>
  <si>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</si>
  <si>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</si>
  <si>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</si>
  <si>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</si>
  <si>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</si>
  <si>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</si>
  <si>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</si>
  <si>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</si>
  <si>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</si>
  <si>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</si>
  <si>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</si>
  <si>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</si>
  <si>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</si>
  <si>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</si>
  <si>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</si>
  <si>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</si>
  <si>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</si>
  <si>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</si>
  <si>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</si>
  <si>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</si>
  <si>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</si>
  <si>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</si>
  <si>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</si>
  <si>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</si>
  <si>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</si>
  <si>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</si>
  <si>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</si>
  <si>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</si>
  <si>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</si>
  <si>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</si>
  <si>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</si>
  <si>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</si>
  <si>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</si>
  <si>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</si>
  <si>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</si>
  <si>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</si>
  <si>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</si>
  <si>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</si>
  <si>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</si>
  <si>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</si>
  <si>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</si>
  <si>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</si>
  <si>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</si>
  <si>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</si>
  <si>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</si>
  <si>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</si>
  <si>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</si>
  <si>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</si>
  <si>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</si>
  <si>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</si>
  <si>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</si>
  <si>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</si>
  <si>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</si>
  <si>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</si>
  <si>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</si>
  <si>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</si>
  <si>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</si>
  <si>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</si>
  <si>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</si>
  <si>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</si>
  <si>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</si>
  <si>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</si>
  <si>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</si>
  <si>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</si>
  <si>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</si>
  <si>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</si>
  <si>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</si>
  <si>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</si>
  <si>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</si>
  <si>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</si>
  <si>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</si>
  <si>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</si>
  <si>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</si>
  <si>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</si>
  <si>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</si>
  <si>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</si>
  <si>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</si>
  <si>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</si>
  <si>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</si>
  <si>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</si>
  <si>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</si>
  <si>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</si>
  <si>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</si>
  <si>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</si>
  <si>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</si>
  <si>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</si>
  <si>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</si>
  <si>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</si>
  <si>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</si>
  <si>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</si>
  <si>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</si>
  <si>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</si>
  <si>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</si>
  <si>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</si>
  <si>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</si>
  <si>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</si>
  <si>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</si>
  <si>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</si>
  <si>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</si>
  <si>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</si>
  <si>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</si>
  <si>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</si>
  <si>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</si>
  <si>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</si>
  <si>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</si>
  <si>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</si>
  <si>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</si>
  <si>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</si>
  <si>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</si>
  <si>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</si>
  <si>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</si>
  <si>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</si>
  <si>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</si>
  <si>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</si>
  <si>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</si>
  <si>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</si>
  <si>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</si>
  <si>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</si>
  <si>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</si>
  <si>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</si>
  <si>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</si>
  <si>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</si>
  <si>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</si>
  <si>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</si>
  <si>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</si>
  <si>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</si>
  <si>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</si>
  <si>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</si>
  <si>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</si>
  <si>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</si>
  <si>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</si>
  <si>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</si>
  <si>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</si>
  <si>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</si>
  <si>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</si>
  <si>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</si>
  <si>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</si>
  <si>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</si>
  <si>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</si>
  <si>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</si>
  <si>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</si>
  <si>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</si>
  <si>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</si>
  <si>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</si>
  <si>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</si>
  <si>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</si>
  <si>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</si>
  <si>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</si>
  <si>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</si>
  <si>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</si>
  <si>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</si>
  <si>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</si>
  <si>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</si>
  <si>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</si>
  <si>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</si>
  <si>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</si>
  <si>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</si>
  <si>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</si>
  <si>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</si>
  <si>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</si>
  <si>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</si>
  <si>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</si>
  <si>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</si>
  <si>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</si>
  <si>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</si>
  <si>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</si>
  <si>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</si>
  <si>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</si>
  <si>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</si>
  <si>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</si>
  <si>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</si>
  <si>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</si>
  <si>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</si>
  <si>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</si>
  <si>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</si>
  <si>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</si>
  <si>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</si>
  <si>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</si>
  <si>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</si>
  <si>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</si>
  <si>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</si>
  <si>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</si>
  <si>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</si>
  <si>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</si>
  <si>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</si>
  <si>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</si>
  <si>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</si>
  <si>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</si>
  <si>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</si>
  <si>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</si>
  <si>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</si>
  <si>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</si>
  <si>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</si>
  <si>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</si>
  <si>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</si>
  <si>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</si>
  <si>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</si>
  <si>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</si>
  <si>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</si>
  <si>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</si>
  <si>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</si>
  <si>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</si>
  <si>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</si>
  <si>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</si>
  <si>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</si>
  <si>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</si>
  <si>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</si>
  <si>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</si>
  <si>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</si>
  <si>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</si>
  <si>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</si>
  <si>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</si>
  <si>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</si>
  <si>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</si>
  <si>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</si>
  <si>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</si>
  <si>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</si>
  <si>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</si>
  <si>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</si>
  <si>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</si>
  <si>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</si>
  <si>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</si>
  <si>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</si>
  <si>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</si>
  <si>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</si>
  <si>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</si>
  <si>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</si>
  <si>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</si>
  <si>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</si>
  <si>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</si>
  <si>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</si>
  <si>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</si>
  <si>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</si>
  <si>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</si>
  <si>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</si>
  <si>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</si>
  <si>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</si>
  <si>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</si>
  <si>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</si>
  <si>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</si>
  <si>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</si>
  <si>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</si>
  <si>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</si>
  <si>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</si>
  <si>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</si>
  <si>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</si>
  <si>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</si>
  <si>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</si>
  <si>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</si>
  <si>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</si>
  <si>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</si>
  <si>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</si>
  <si>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</si>
  <si>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</si>
  <si>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</si>
  <si>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</si>
  <si>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</si>
  <si>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</si>
  <si>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</si>
  <si>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</si>
  <si>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</si>
  <si>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</si>
  <si>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</si>
  <si>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</si>
  <si>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</si>
  <si>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</si>
  <si>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</si>
  <si>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</si>
  <si>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</si>
  <si>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</si>
  <si>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</si>
  <si>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</si>
  <si>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</si>
  <si>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</si>
  <si>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</si>
  <si>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</si>
  <si>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</si>
  <si>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</si>
  <si>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</si>
  <si>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</si>
  <si>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</si>
  <si>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</si>
  <si>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</si>
  <si>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</si>
  <si>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</si>
  <si>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</si>
  <si>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</si>
  <si>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</si>
  <si>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</si>
  <si>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</si>
  <si>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</si>
  <si>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</si>
  <si>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</si>
  <si>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</si>
  <si>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</si>
  <si>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</si>
  <si>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</si>
  <si>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</si>
  <si>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</si>
  <si>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</si>
  <si>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</si>
  <si>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</si>
  <si>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</si>
  <si>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</si>
  <si>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</si>
  <si>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</si>
  <si>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</si>
  <si>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</si>
  <si>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</si>
  <si>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</si>
  <si>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</si>
  <si>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</si>
  <si>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</si>
  <si>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</si>
  <si>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</si>
  <si>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</si>
  <si>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</si>
  <si>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</si>
  <si>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</si>
  <si>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</si>
  <si>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</si>
  <si>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</si>
  <si>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</si>
  <si>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</si>
  <si>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</si>
  <si>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</si>
  <si>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</si>
  <si>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</si>
  <si>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</si>
  <si>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</si>
  <si>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</si>
  <si>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</si>
  <si>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</si>
  <si>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</si>
  <si>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</si>
  <si>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</si>
  <si>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</si>
  <si>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</si>
  <si>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</si>
  <si>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</si>
  <si>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</si>
  <si>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</si>
  <si>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</si>
  <si>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</si>
  <si>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</si>
  <si>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</si>
  <si>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</si>
  <si>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</si>
  <si>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</si>
  <si>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</si>
  <si>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</si>
  <si>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</si>
  <si>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</si>
  <si>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</si>
  <si>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</si>
  <si>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</si>
  <si>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</si>
  <si>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</si>
  <si>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</si>
  <si>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</si>
  <si>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</si>
  <si>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</si>
  <si>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</si>
  <si>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</si>
  <si>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</si>
  <si>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</si>
  <si>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</si>
  <si>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</si>
  <si>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</si>
  <si>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</si>
  <si>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</si>
  <si>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</si>
  <si>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</si>
  <si>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</si>
  <si>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</si>
  <si>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</si>
  <si>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</si>
  <si>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</si>
  <si>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</si>
  <si>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</si>
  <si>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</si>
  <si>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</si>
  <si>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</si>
  <si>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</si>
  <si>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</si>
  <si>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</si>
  <si>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</si>
  <si>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</si>
  <si>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</si>
  <si>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</si>
  <si>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</si>
  <si>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</si>
  <si>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</si>
  <si>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</si>
  <si>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</si>
  <si>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</si>
  <si>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</si>
  <si>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</si>
  <si>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</si>
  <si>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</si>
  <si>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</si>
  <si>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</si>
  <si>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</si>
  <si>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</si>
  <si>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</si>
  <si>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</si>
  <si>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</si>
  <si>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</si>
  <si>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</si>
  <si>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</si>
  <si>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</si>
  <si>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</si>
  <si>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</si>
  <si>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</si>
  <si>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</si>
  <si>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</si>
  <si>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</si>
  <si>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</si>
  <si>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</si>
  <si>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</si>
  <si>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</si>
  <si>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</si>
  <si>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</si>
  <si>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</si>
  <si>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</si>
  <si>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</si>
  <si>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</si>
  <si>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</si>
  <si>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</si>
  <si>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</si>
  <si>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</si>
  <si>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</si>
  <si>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</si>
  <si>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</si>
  <si>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</si>
  <si>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</si>
  <si>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</si>
  <si>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</si>
  <si>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</si>
  <si>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</si>
  <si>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</si>
  <si>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</si>
  <si>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</si>
  <si>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</si>
  <si>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</si>
  <si>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</si>
  <si>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</si>
  <si>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</si>
  <si>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</si>
  <si>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</si>
  <si>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</si>
  <si>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</si>
  <si>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</si>
  <si>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</si>
  <si>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</si>
  <si>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</si>
  <si>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</si>
  <si>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</si>
  <si>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</si>
  <si>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</si>
  <si>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</si>
  <si>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</si>
  <si>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</si>
  <si>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</si>
  <si>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</si>
  <si>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</si>
  <si>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</si>
  <si>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</si>
  <si>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</si>
  <si>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</si>
  <si>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</si>
  <si>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</si>
  <si>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</si>
  <si>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</si>
  <si>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</si>
  <si>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</si>
  <si>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</si>
  <si>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</si>
  <si>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</si>
  <si>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</si>
  <si>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</si>
  <si>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</si>
  <si>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</si>
  <si>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</si>
  <si>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</si>
  <si>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</si>
  <si>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</si>
  <si>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</si>
  <si>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</si>
  <si>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</si>
  <si>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</si>
  <si>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</si>
  <si>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</si>
  <si>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</si>
  <si>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</si>
  <si>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</si>
  <si>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</si>
  <si>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</si>
  <si>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</si>
  <si>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</si>
  <si>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</si>
  <si>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</si>
  <si>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</si>
  <si>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</si>
  <si>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</si>
  <si>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</si>
  <si>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</si>
  <si>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</si>
  <si>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</si>
  <si>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</si>
  <si>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</si>
  <si>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</si>
  <si>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</si>
  <si>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</si>
  <si>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</si>
  <si>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</si>
  <si>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</si>
  <si>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</si>
  <si>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</si>
  <si>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</si>
  <si>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</si>
  <si>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</si>
  <si>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</si>
  <si>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</si>
  <si>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</si>
  <si>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</si>
  <si>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</si>
  <si>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</si>
  <si>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</si>
  <si>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</si>
  <si>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</si>
  <si>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</si>
  <si>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</si>
  <si>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</si>
  <si>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</si>
  <si>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</si>
  <si>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</si>
  <si>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</si>
  <si>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</si>
  <si>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</si>
  <si>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</si>
  <si>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</si>
  <si>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</si>
  <si>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</si>
  <si>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</si>
  <si>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</si>
  <si>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</si>
  <si>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</si>
  <si>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</si>
  <si>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</si>
  <si>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</si>
  <si>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</si>
  <si>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</si>
  <si>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</si>
  <si>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</si>
  <si>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</si>
  <si>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</si>
  <si>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</si>
  <si>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</si>
  <si>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</si>
  <si>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</si>
  <si>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</si>
  <si>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</si>
  <si>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</si>
  <si>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</si>
  <si>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</si>
  <si>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</si>
  <si>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</si>
  <si>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</si>
  <si>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</si>
  <si>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</si>
  <si>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</si>
  <si>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</si>
  <si>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</si>
  <si>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</si>
  <si>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</si>
  <si>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</si>
  <si>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</si>
  <si>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</si>
  <si>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</si>
  <si>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</si>
  <si>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</si>
  <si>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</si>
  <si>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</si>
  <si>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</si>
  <si>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</si>
  <si>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</si>
  <si>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</si>
  <si>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</si>
  <si>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</si>
  <si>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</si>
  <si>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</si>
  <si>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</si>
  <si>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</si>
  <si>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</si>
  <si>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</si>
  <si>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</si>
  <si>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</si>
  <si>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</si>
  <si>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</si>
  <si>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</si>
  <si>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</si>
  <si>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</si>
  <si>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</si>
  <si>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</si>
  <si>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</si>
  <si>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</si>
  <si>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</si>
  <si>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</si>
  <si>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</si>
  <si>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</si>
  <si>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</si>
  <si>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</si>
  <si>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</si>
  <si>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</si>
  <si>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</si>
  <si>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</si>
  <si>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</si>
  <si>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</si>
  <si>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</si>
  <si>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</si>
  <si>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</si>
  <si>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</si>
  <si>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</si>
  <si>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</si>
  <si>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</si>
  <si>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</si>
  <si>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</si>
  <si>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</si>
  <si>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</si>
  <si>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</si>
  <si>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</si>
  <si>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</si>
  <si>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</si>
  <si>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</si>
  <si>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</si>
  <si>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</si>
  <si>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</si>
  <si>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</si>
  <si>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</si>
  <si>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</si>
  <si>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</si>
  <si>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</si>
  <si>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</si>
  <si>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</si>
  <si>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</si>
  <si>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</si>
  <si>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</si>
  <si>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</si>
  <si>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</si>
  <si>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</si>
  <si>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</si>
  <si>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</si>
  <si>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</si>
  <si>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</si>
  <si>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</si>
  <si>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</si>
  <si>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</si>
  <si>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</si>
  <si>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</si>
  <si>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</si>
  <si>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</si>
  <si>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</si>
  <si>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</si>
  <si>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</si>
  <si>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</si>
  <si>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</si>
  <si>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</si>
  <si>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</si>
  <si>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</si>
  <si>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</si>
  <si>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</si>
  <si>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</si>
  <si>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</si>
  <si>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</si>
  <si>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</si>
  <si>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</si>
  <si>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</si>
  <si>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</si>
  <si>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</si>
  <si>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</si>
  <si>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</si>
  <si>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</si>
  <si>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</si>
  <si>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</si>
  <si>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</si>
  <si>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</si>
  <si>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</si>
  <si>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</si>
  <si>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</si>
  <si>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</si>
  <si>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</si>
  <si>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</si>
  <si>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</si>
  <si>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</si>
  <si>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</si>
  <si>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</si>
  <si>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</si>
  <si>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</si>
  <si>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</si>
  <si>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</si>
  <si>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</si>
  <si>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</si>
  <si>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</si>
  <si>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</si>
  <si>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</si>
  <si>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</si>
  <si>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</si>
  <si>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</si>
  <si>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</si>
  <si>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</si>
  <si>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</si>
  <si>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</si>
  <si>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</si>
  <si>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</si>
  <si>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</si>
  <si>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</si>
  <si>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</si>
  <si>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</si>
  <si>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</si>
  <si>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</si>
  <si>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</si>
  <si>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</si>
  <si>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</si>
  <si>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</si>
  <si>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</si>
  <si>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</si>
  <si>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</si>
  <si>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</si>
  <si>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</si>
  <si>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</si>
  <si>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</si>
  <si>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</si>
  <si>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</si>
  <si>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</si>
  <si>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</si>
  <si>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</si>
  <si>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</si>
  <si>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</si>
  <si>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</si>
  <si>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</si>
  <si>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</si>
  <si>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</si>
  <si>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</si>
  <si>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</si>
  <si>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</si>
  <si>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</si>
  <si>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</si>
  <si>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</si>
  <si>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</si>
  <si>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</si>
  <si>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</si>
  <si>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</si>
  <si>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</si>
  <si>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</si>
  <si>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</si>
  <si>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</si>
  <si>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</si>
  <si>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</si>
  <si>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</si>
  <si>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</si>
  <si>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</si>
  <si>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</si>
  <si>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</si>
  <si>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</si>
  <si>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</si>
  <si>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</si>
  <si>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</si>
  <si>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</si>
  <si>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</si>
  <si>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</si>
  <si>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</si>
  <si>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</si>
  <si>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</si>
  <si>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</si>
  <si>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</si>
  <si>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</si>
  <si>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</si>
  <si>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</si>
  <si>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</si>
  <si>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</si>
  <si>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</si>
  <si>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</si>
  <si>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</si>
  <si>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</si>
  <si>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</si>
  <si>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</si>
  <si>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</si>
  <si>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</si>
  <si>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</si>
  <si>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</si>
  <si>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</si>
  <si>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</si>
  <si>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</si>
  <si>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</si>
  <si>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</si>
  <si>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</si>
  <si>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</si>
  <si>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</si>
  <si>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</si>
  <si>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</si>
  <si>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</si>
  <si>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</si>
  <si>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</si>
  <si>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</si>
  <si>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</si>
  <si>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</si>
  <si>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</si>
  <si>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</si>
  <si>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</si>
  <si>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</si>
  <si>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</si>
  <si>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</si>
  <si>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</si>
  <si>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</si>
  <si>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</si>
  <si>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</si>
  <si>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</si>
  <si>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</si>
  <si>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</si>
  <si>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</si>
  <si>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</si>
  <si>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</si>
  <si>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</si>
  <si>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</si>
  <si>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</si>
  <si>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</si>
  <si>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</si>
  <si>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</si>
  <si>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</si>
  <si>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</si>
  <si>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</si>
  <si>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</si>
  <si>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</si>
  <si>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</si>
  <si>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</si>
  <si>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</si>
  <si>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</si>
  <si>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</si>
  <si>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</si>
  <si>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</si>
  <si>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</si>
  <si>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</si>
  <si>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</si>
  <si>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</si>
  <si>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</si>
  <si>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</si>
  <si>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</si>
  <si>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</si>
  <si>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</si>
  <si>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</si>
  <si>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</si>
  <si>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</si>
  <si>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</si>
  <si>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</si>
  <si>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</si>
  <si>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</si>
  <si>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</si>
  <si>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</si>
  <si>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</si>
  <si>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</si>
  <si>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</si>
  <si>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</si>
  <si>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</si>
  <si>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</si>
  <si>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</si>
  <si>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</si>
  <si>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</si>
  <si>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</si>
  <si>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</si>
  <si>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</si>
  <si>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</si>
  <si>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</si>
  <si>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</si>
  <si>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</si>
  <si>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</si>
  <si>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</si>
  <si>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</si>
  <si>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</si>
  <si>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</si>
  <si>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</si>
  <si>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</si>
  <si>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</si>
  <si>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</si>
  <si>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</si>
  <si>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</si>
  <si>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</si>
  <si>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</si>
  <si>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</si>
  <si>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</si>
  <si>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</si>
  <si>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</si>
  <si>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</si>
  <si>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</si>
  <si>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</si>
  <si>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</si>
  <si>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</si>
  <si>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</si>
  <si>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</si>
  <si>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</si>
  <si>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</si>
  <si>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</si>
  <si>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</si>
  <si>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</si>
  <si>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</si>
  <si>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</si>
  <si>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</si>
  <si>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</si>
  <si>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</si>
  <si>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</si>
  <si>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</si>
  <si>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</si>
  <si>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</si>
  <si>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</si>
  <si>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</si>
  <si>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</si>
  <si>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</si>
  <si>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</si>
  <si>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</si>
  <si>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</si>
  <si>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</si>
  <si>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</si>
  <si>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</si>
  <si>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</si>
  <si>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</si>
  <si>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</si>
  <si>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</si>
  <si>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</si>
  <si>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</si>
  <si>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</si>
  <si>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</si>
  <si>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</si>
  <si>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</si>
  <si>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</si>
  <si>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</si>
  <si>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</si>
  <si>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</si>
  <si>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</si>
  <si>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</si>
  <si>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</si>
  <si>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</si>
  <si>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</si>
  <si>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</si>
  <si>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</si>
  <si>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</si>
  <si>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</si>
  <si>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</si>
  <si>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</si>
  <si>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</si>
  <si>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</si>
  <si>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</si>
  <si>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</si>
  <si>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</si>
  <si>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</si>
  <si>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</si>
  <si>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</si>
  <si>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</si>
  <si>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</si>
  <si>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</si>
  <si>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</si>
  <si>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</si>
  <si>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</si>
  <si>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</si>
  <si>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</si>
  <si>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</si>
  <si>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</si>
  <si>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</si>
  <si>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</si>
  <si>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</si>
  <si>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</si>
  <si>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</si>
  <si>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</si>
  <si>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</si>
  <si>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</si>
  <si>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</si>
  <si>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</si>
  <si>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</si>
  <si>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</si>
  <si>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</si>
  <si>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</si>
  <si>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</si>
  <si>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</si>
  <si>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</si>
  <si>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</si>
  <si>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</si>
  <si>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</si>
  <si>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</si>
  <si>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</si>
  <si>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</si>
  <si>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</si>
  <si>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</si>
  <si>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</si>
  <si>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</si>
  <si>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</si>
  <si>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</si>
  <si>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</si>
  <si>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</si>
  <si>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</si>
  <si>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</si>
  <si>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</si>
  <si>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</si>
  <si>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</si>
  <si>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</si>
  <si>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</si>
  <si>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</si>
  <si>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</si>
  <si>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</si>
  <si>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</si>
  <si>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</si>
  <si>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</si>
  <si>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</si>
  <si>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</si>
  <si>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</si>
  <si>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</si>
  <si>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</si>
  <si>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</si>
  <si>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</si>
  <si>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</si>
  <si>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</si>
  <si>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</si>
  <si>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</si>
  <si>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</si>
  <si>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</si>
  <si>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</si>
  <si>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</si>
  <si>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</si>
  <si>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</si>
  <si>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</si>
  <si>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</si>
  <si>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</si>
  <si>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</si>
  <si>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</si>
  <si>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</si>
  <si>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</si>
  <si>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</si>
  <si>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</si>
  <si>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</si>
  <si>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</si>
  <si>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</si>
  <si>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</si>
  <si>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</si>
  <si>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</si>
  <si>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</si>
  <si>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</si>
  <si>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</si>
  <si>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</si>
  <si>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</si>
  <si>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</si>
  <si>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</si>
  <si>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</si>
  <si>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</si>
  <si>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</si>
  <si>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</si>
  <si>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</si>
  <si>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</si>
  <si>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</si>
  <si>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</si>
  <si>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</si>
  <si>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</si>
  <si>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</si>
  <si>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</si>
  <si>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</si>
  <si>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</si>
  <si>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</si>
  <si>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</si>
  <si>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</si>
  <si>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</si>
  <si>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</si>
  <si>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</si>
  <si>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</si>
  <si>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</si>
  <si>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</si>
  <si>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</si>
  <si>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</si>
  <si>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</si>
  <si>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</si>
  <si>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</si>
  <si>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</si>
  <si>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</si>
  <si>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</si>
  <si>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</si>
  <si>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</si>
  <si>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</si>
  <si>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</si>
  <si>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</si>
  <si>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</si>
  <si>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</si>
  <si>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</si>
  <si>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</si>
  <si>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</si>
  <si>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</si>
  <si>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</si>
  <si>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</si>
  <si>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</si>
  <si>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</si>
  <si>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</si>
  <si>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</si>
  <si>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</si>
  <si>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</si>
  <si>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</si>
  <si>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</si>
  <si>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</si>
  <si>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</si>
  <si>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</si>
  <si>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</si>
  <si>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</si>
  <si>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</si>
  <si>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</si>
  <si>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</si>
  <si>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</si>
  <si>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</si>
  <si>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</si>
  <si>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</si>
  <si>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</si>
  <si>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</si>
  <si>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</si>
  <si>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</si>
  <si>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</si>
  <si>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</si>
  <si>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</si>
  <si>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</si>
  <si>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</si>
  <si>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</si>
  <si>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</si>
  <si>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</si>
  <si>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</si>
  <si>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</si>
  <si>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</si>
  <si>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</si>
  <si>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</si>
  <si>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</si>
  <si>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</si>
  <si>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</si>
  <si>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</si>
  <si>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</si>
  <si>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</si>
  <si>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</si>
  <si>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</si>
  <si>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</si>
  <si>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</si>
  <si>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</si>
  <si>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</si>
  <si>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</si>
  <si>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</si>
  <si>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</si>
  <si>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</si>
  <si>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</si>
  <si>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</si>
  <si>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</si>
  <si>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</si>
  <si>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</si>
  <si>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</si>
  <si>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</si>
  <si>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</si>
  <si>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</si>
  <si>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</si>
  <si>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</si>
  <si>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</si>
  <si>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</si>
  <si>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</si>
  <si>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</si>
  <si>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</si>
  <si>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</si>
  <si>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</si>
  <si>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</si>
  <si>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</si>
  <si>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</si>
  <si>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</si>
  <si>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</si>
  <si>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</si>
  <si>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</si>
  <si>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</si>
  <si>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</si>
  <si>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</si>
  <si>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</si>
  <si>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</si>
  <si>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</si>
  <si>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</si>
  <si>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</si>
  <si>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</si>
  <si>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</si>
  <si>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</si>
  <si>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</si>
  <si>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</si>
  <si>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</si>
  <si>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</si>
  <si>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</si>
  <si>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</si>
  <si>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</si>
  <si>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</si>
  <si>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</si>
  <si>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</si>
  <si>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</si>
  <si>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</si>
  <si>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</si>
  <si>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</si>
  <si>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</si>
  <si>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</si>
  <si>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</si>
  <si>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</si>
  <si>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</si>
  <si>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</si>
  <si>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</si>
  <si>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</si>
  <si>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</si>
  <si>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</si>
  <si>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</si>
  <si>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</si>
  <si>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</si>
  <si>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</si>
  <si>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</si>
  <si>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</si>
  <si>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</si>
  <si>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</si>
  <si>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</si>
  <si>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</si>
  <si>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</si>
  <si>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</si>
  <si>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</si>
  <si>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</si>
  <si>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</si>
  <si>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</si>
  <si>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</si>
  <si>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</si>
  <si>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</si>
  <si>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</si>
  <si>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</si>
  <si>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</si>
  <si>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</si>
  <si>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</si>
  <si>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</si>
  <si>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</si>
  <si>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</si>
  <si>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</si>
  <si>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</si>
  <si>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</si>
  <si>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</si>
  <si>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</si>
  <si>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</si>
  <si>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</si>
  <si>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</si>
  <si>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</si>
  <si>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</si>
  <si>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</si>
  <si>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</si>
  <si>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</si>
  <si>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</si>
  <si>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</si>
  <si>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</si>
  <si>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</si>
  <si>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</si>
  <si>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</si>
  <si>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</si>
  <si>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</si>
  <si>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</si>
  <si>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</si>
  <si>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</si>
  <si>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</si>
  <si>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</si>
  <si>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</si>
  <si>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</si>
  <si>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</si>
  <si>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</si>
  <si>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</si>
  <si>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</si>
  <si>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</si>
  <si>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</si>
  <si>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</si>
  <si>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</si>
  <si>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</si>
  <si>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</si>
  <si>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</si>
  <si>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</si>
  <si>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</si>
  <si>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</si>
  <si>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</si>
  <si>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</si>
  <si>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</si>
  <si>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</si>
  <si>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</si>
  <si>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</si>
  <si>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</si>
  <si>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</si>
  <si>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</si>
  <si>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</si>
  <si>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</si>
  <si>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</si>
  <si>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</si>
  <si>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</si>
  <si>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</si>
  <si>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</si>
  <si>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</si>
  <si>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</si>
  <si>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</si>
  <si>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</si>
  <si>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</si>
  <si>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</si>
  <si>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</si>
  <si>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</si>
  <si>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</si>
  <si>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</si>
  <si>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</si>
  <si>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</si>
  <si>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</si>
  <si>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</si>
  <si>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</si>
  <si>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</si>
  <si>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</si>
  <si>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</si>
  <si>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</si>
  <si>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</si>
  <si>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</si>
  <si>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</si>
  <si>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</si>
  <si>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</si>
  <si>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</si>
  <si>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</si>
  <si>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</si>
  <si>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</si>
  <si>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</si>
  <si>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</si>
  <si>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</si>
  <si>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</si>
  <si>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</si>
  <si>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</si>
  <si>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</si>
  <si>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</si>
  <si>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</si>
  <si>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</si>
  <si>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</si>
  <si>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</si>
  <si>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</si>
  <si>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</si>
  <si>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</si>
  <si>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</si>
  <si>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</si>
  <si>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</si>
  <si>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</si>
  <si>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</si>
  <si>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</si>
  <si>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</si>
  <si>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</si>
  <si>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</si>
  <si>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</si>
  <si>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</si>
  <si>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</si>
  <si>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</si>
  <si>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</si>
  <si>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</si>
  <si>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</si>
  <si>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</si>
  <si>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</si>
  <si>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</si>
  <si>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</si>
  <si>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</si>
  <si>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</si>
  <si>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</si>
  <si>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</si>
  <si>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</si>
  <si>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</si>
  <si>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</si>
  <si>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</si>
  <si>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</si>
  <si>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</si>
  <si>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</si>
  <si>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</si>
  <si>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</si>
  <si>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</si>
  <si>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</si>
  <si>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</si>
  <si>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</si>
  <si>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</si>
  <si>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</si>
  <si>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</si>
  <si>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</si>
  <si>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</si>
  <si>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</si>
  <si>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</si>
  <si>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</si>
  <si>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</si>
  <si>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</si>
  <si>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</si>
  <si>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</si>
  <si>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</si>
  <si>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</si>
  <si>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</si>
  <si>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</si>
  <si>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</si>
  <si>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</si>
  <si>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</si>
  <si>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</si>
  <si>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</si>
  <si>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</si>
  <si>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</si>
  <si>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</si>
  <si>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</si>
  <si>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</si>
  <si>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</si>
  <si>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</si>
  <si>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</si>
  <si>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</si>
  <si>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</si>
  <si>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</si>
  <si>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</si>
  <si>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</si>
  <si>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</si>
  <si>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</si>
  <si>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</si>
  <si>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</si>
  <si>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</si>
  <si>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</si>
  <si>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</si>
  <si>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</si>
  <si>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</si>
  <si>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</si>
  <si>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</si>
  <si>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</si>
  <si>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</si>
  <si>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</si>
  <si>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</si>
  <si>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</si>
  <si>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</si>
  <si>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</si>
  <si>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</si>
  <si>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</si>
  <si>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</si>
  <si>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</si>
  <si>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</si>
  <si>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</si>
  <si>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</si>
  <si>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</si>
  <si>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</si>
  <si>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</si>
  <si>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</si>
  <si>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</si>
  <si>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</si>
  <si>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</si>
  <si>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</si>
  <si>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</si>
  <si>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</si>
  <si>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</si>
  <si>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</si>
  <si>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</si>
  <si>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</si>
  <si>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</si>
  <si>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</si>
  <si>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</si>
  <si>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</si>
  <si>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</si>
  <si>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</si>
  <si>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</si>
  <si>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</si>
  <si>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</si>
  <si>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</si>
  <si>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</si>
  <si>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</si>
  <si>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</si>
  <si>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</si>
  <si>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</si>
  <si>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</si>
  <si>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</si>
  <si>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</si>
  <si>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</si>
  <si>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</si>
  <si>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</si>
  <si>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</si>
  <si>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</si>
  <si>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</si>
  <si>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</si>
  <si>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</si>
  <si>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</si>
  <si>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</si>
  <si>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</si>
  <si>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</si>
  <si>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</si>
  <si>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</si>
  <si>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</si>
  <si>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</si>
  <si>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</si>
  <si>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</si>
  <si>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</si>
  <si>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</si>
  <si>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</si>
  <si>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</si>
  <si>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</si>
  <si>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</si>
  <si>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</si>
  <si>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</si>
  <si>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</si>
  <si>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</si>
  <si>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</si>
  <si>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</si>
  <si>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</si>
  <si>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</si>
  <si>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</si>
  <si>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</si>
  <si>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</si>
  <si>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</si>
  <si>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</si>
  <si>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</si>
  <si>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</si>
  <si>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</si>
  <si>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</si>
  <si>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</si>
  <si>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</si>
  <si>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</si>
  <si>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</si>
  <si>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</si>
  <si>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</si>
  <si>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</si>
  <si>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</si>
  <si>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</si>
  <si>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</si>
  <si>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</si>
  <si>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</si>
  <si>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</si>
  <si>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</si>
  <si>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</si>
  <si>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</si>
  <si>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</si>
  <si>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</si>
  <si>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</si>
  <si>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</si>
  <si>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</si>
  <si>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</si>
  <si>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</si>
  <si>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</si>
  <si>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</si>
  <si>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</si>
  <si>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</si>
  <si>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</si>
  <si>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</si>
  <si>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</si>
  <si>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</si>
  <si>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</si>
  <si>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</si>
  <si>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</si>
  <si>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</si>
  <si>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</si>
  <si>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</si>
  <si>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</si>
  <si>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</si>
  <si>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</si>
  <si>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</si>
  <si>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</si>
  <si>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</si>
  <si>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</si>
  <si>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</si>
  <si>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</si>
  <si>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</si>
  <si>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</si>
  <si>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</si>
  <si>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</si>
  <si>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</si>
  <si>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</si>
  <si>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</si>
  <si>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</si>
  <si>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</si>
  <si>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</si>
  <si>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</si>
  <si>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</si>
  <si>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</si>
  <si>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</si>
  <si>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</si>
  <si>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</si>
  <si>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</si>
  <si>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</si>
  <si>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</si>
  <si>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</si>
  <si>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</si>
  <si>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</si>
  <si>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</si>
  <si>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</si>
  <si>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</si>
  <si>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</si>
  <si>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</si>
  <si>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</si>
  <si>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</si>
  <si>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</si>
  <si>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</si>
  <si>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</si>
  <si>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</si>
  <si>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</si>
  <si>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</si>
  <si>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</si>
  <si>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</si>
  <si>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</si>
  <si>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</si>
  <si>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</si>
  <si>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</si>
  <si>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</si>
  <si>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</si>
  <si>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</si>
  <si>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</si>
  <si>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</si>
  <si>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</si>
  <si>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</si>
  <si>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</si>
  <si>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</si>
  <si>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</si>
  <si>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</si>
  <si>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</si>
  <si>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</si>
  <si>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</si>
  <si>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</si>
  <si>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</si>
  <si>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</si>
  <si>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</si>
  <si>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</si>
  <si>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</si>
  <si>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</si>
  <si>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</si>
  <si>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</si>
  <si>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</si>
  <si>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</si>
  <si>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</si>
  <si>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</si>
  <si>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</si>
  <si>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</si>
  <si>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</si>
  <si>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</si>
  <si>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</si>
  <si>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</si>
  <si>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</si>
  <si>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</si>
  <si>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</si>
  <si>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</si>
  <si>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</si>
  <si>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</si>
  <si>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</si>
  <si>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</si>
  <si>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</si>
  <si>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</si>
  <si>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</si>
  <si>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</si>
  <si>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</si>
  <si>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</si>
  <si>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</si>
  <si>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</si>
  <si>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</si>
  <si>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</si>
  <si>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</si>
  <si>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</si>
  <si>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</si>
  <si>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</si>
  <si>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</si>
  <si>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</si>
  <si>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</si>
  <si>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</si>
  <si>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</si>
  <si>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</si>
  <si>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</si>
  <si>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</si>
  <si>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</si>
  <si>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</si>
  <si>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</si>
  <si>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</si>
  <si>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</si>
  <si>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</si>
  <si>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</si>
  <si>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</si>
  <si>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</si>
  <si>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</si>
  <si>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</si>
  <si>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</si>
  <si>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</si>
  <si>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</si>
  <si>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</si>
  <si>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</si>
  <si>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</si>
  <si>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</si>
  <si>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</si>
  <si>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</si>
  <si>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</si>
  <si>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</si>
  <si>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</si>
  <si>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</si>
  <si>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</si>
  <si>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</si>
  <si>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</si>
  <si>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</si>
  <si>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</si>
  <si>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</si>
  <si>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</si>
  <si>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</si>
  <si>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</si>
  <si>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</si>
  <si>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</si>
  <si>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</si>
  <si>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</si>
  <si>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</si>
  <si>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</si>
  <si>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</si>
  <si>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</si>
  <si>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</si>
  <si>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</si>
  <si>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</si>
  <si>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</si>
  <si>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</si>
  <si>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</si>
  <si>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</si>
  <si>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</si>
  <si>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</si>
  <si>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</si>
  <si>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</si>
  <si>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</si>
  <si>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</si>
  <si>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</si>
  <si>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</si>
  <si>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</si>
  <si>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</si>
  <si>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</si>
  <si>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</si>
  <si>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</si>
  <si>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</si>
  <si>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</si>
  <si>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</si>
  <si>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</si>
  <si>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</si>
  <si>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</si>
  <si>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</si>
  <si>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</si>
  <si>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</si>
  <si>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</si>
  <si>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</si>
  <si>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</si>
  <si>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</si>
  <si>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</si>
  <si>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</si>
  <si>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</si>
  <si>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</si>
  <si>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</si>
  <si>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</si>
  <si>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</si>
  <si>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</si>
  <si>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</si>
  <si>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</si>
  <si>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</si>
  <si>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</si>
  <si>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</si>
  <si>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</si>
  <si>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</si>
  <si>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</si>
  <si>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</si>
  <si>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</si>
  <si>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</si>
  <si>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</si>
  <si>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</si>
  <si>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</si>
  <si>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</si>
  <si>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</si>
  <si>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</si>
  <si>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</si>
  <si>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</si>
  <si>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</si>
  <si>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</si>
  <si>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</si>
  <si>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</si>
  <si>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</si>
  <si>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</si>
  <si>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</si>
  <si>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</si>
  <si>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</si>
  <si>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</si>
  <si>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</si>
  <si>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</si>
  <si>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</si>
  <si>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</si>
  <si>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</si>
  <si>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</si>
  <si>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</si>
  <si>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</si>
  <si>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</si>
  <si>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</si>
  <si>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</si>
  <si>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</si>
  <si>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</si>
  <si>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</si>
  <si>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</si>
  <si>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</si>
  <si>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</si>
  <si>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</si>
  <si>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</si>
  <si>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</si>
  <si>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</si>
  <si>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</si>
  <si>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</si>
  <si>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</si>
  <si>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</si>
  <si>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</si>
  <si>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</si>
  <si>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</si>
  <si>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</si>
  <si>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</si>
  <si>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</si>
  <si>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</si>
  <si>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</si>
  <si>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</si>
  <si>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</si>
  <si>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</si>
  <si>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</si>
  <si>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</si>
  <si>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</si>
  <si>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</si>
  <si>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</si>
  <si>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</si>
  <si>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</si>
  <si>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</si>
  <si>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</si>
  <si>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</si>
  <si>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</si>
  <si>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</si>
  <si>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</si>
  <si>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</si>
  <si>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</si>
  <si>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</si>
  <si>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</si>
  <si>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</si>
  <si>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</si>
  <si>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</si>
  <si>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</si>
  <si>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</si>
  <si>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</si>
  <si>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</si>
  <si>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</si>
  <si>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</si>
  <si>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</si>
  <si>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</si>
  <si>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</si>
  <si>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</si>
  <si>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</si>
  <si>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</si>
  <si>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</si>
  <si>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</si>
  <si>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</si>
  <si>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</si>
  <si>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</si>
  <si>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</si>
  <si>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</si>
  <si>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</si>
  <si>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</si>
  <si>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</si>
  <si>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</si>
  <si>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</si>
  <si>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</si>
  <si>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</si>
  <si>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</si>
  <si>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</si>
  <si>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</si>
  <si>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</si>
  <si>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</si>
  <si>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</si>
  <si>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</si>
  <si>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</si>
  <si>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</si>
  <si>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</si>
  <si>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</si>
  <si>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</si>
  <si>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</si>
  <si>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</si>
  <si>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</si>
  <si>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</si>
  <si>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</si>
  <si>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</si>
  <si>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</si>
  <si>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</si>
  <si>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</si>
  <si>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</si>
  <si>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</si>
  <si>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</si>
  <si>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</si>
  <si>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</si>
  <si>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</si>
  <si>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</si>
  <si>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</si>
  <si>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</si>
  <si>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</si>
  <si>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</si>
  <si>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</si>
  <si>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</si>
  <si>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</si>
  <si>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</si>
  <si>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</si>
  <si>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</si>
  <si>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</si>
  <si>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</si>
  <si>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</si>
  <si>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</si>
  <si>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</si>
  <si>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</si>
  <si>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</si>
  <si>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</si>
  <si>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</si>
  <si>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</si>
  <si>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</si>
  <si>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</si>
  <si>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</si>
  <si>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</si>
  <si>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</si>
  <si>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</si>
  <si>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</si>
  <si>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</si>
  <si>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</si>
  <si>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</si>
  <si>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</si>
  <si>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</si>
  <si>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</si>
  <si>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</si>
  <si>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</si>
  <si>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</si>
  <si>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</si>
  <si>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</si>
  <si>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</si>
  <si>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</si>
  <si>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</si>
  <si>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</si>
  <si>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</si>
  <si>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</si>
  <si>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</si>
  <si>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</si>
  <si>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</si>
  <si>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</si>
  <si>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</si>
  <si>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</si>
  <si>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</si>
  <si>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</si>
  <si>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</si>
  <si>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</si>
  <si>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</si>
  <si>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</si>
  <si>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</si>
  <si>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</si>
  <si>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</si>
  <si>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</si>
  <si>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</si>
  <si>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</si>
  <si>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</si>
  <si>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</si>
  <si>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</si>
  <si>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</si>
  <si>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</si>
  <si>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</si>
  <si>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</si>
  <si>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</si>
  <si>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</si>
  <si>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</si>
  <si>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</si>
  <si>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</si>
  <si>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</si>
  <si>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</si>
  <si>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</si>
  <si>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</si>
  <si>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</si>
  <si>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</si>
  <si>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</si>
  <si>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</si>
  <si>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</si>
  <si>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</si>
  <si>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</si>
  <si>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</si>
  <si>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</si>
  <si>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</si>
  <si>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</si>
  <si>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</si>
  <si>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</si>
  <si>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</si>
  <si>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</si>
  <si>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</si>
  <si>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</si>
  <si>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</si>
  <si>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</si>
  <si>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</si>
  <si>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</si>
  <si>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</si>
  <si>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</si>
  <si>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</si>
  <si>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</si>
  <si>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</si>
  <si>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</si>
  <si>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</si>
  <si>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</si>
  <si>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</si>
  <si>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</si>
  <si>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</si>
  <si>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</si>
  <si>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</si>
  <si>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</si>
  <si>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</si>
  <si>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</si>
  <si>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</si>
  <si>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</si>
  <si>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</si>
  <si>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</si>
  <si>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</si>
  <si>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</si>
  <si>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</si>
  <si>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</si>
  <si>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</si>
  <si>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</si>
  <si>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</si>
  <si>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</si>
  <si>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</si>
  <si>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</si>
  <si>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</si>
  <si>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</si>
  <si>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</si>
  <si>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</si>
  <si>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</si>
  <si>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</si>
  <si>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</si>
  <si>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</si>
  <si>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</si>
  <si>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</si>
  <si>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</si>
  <si>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</si>
  <si>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</si>
  <si>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</si>
  <si>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</si>
  <si>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</si>
  <si>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</si>
  <si>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</si>
  <si>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</si>
  <si>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</si>
  <si>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</si>
  <si>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</si>
  <si>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</si>
  <si>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</si>
  <si>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</si>
  <si>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</si>
  <si>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</si>
  <si>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</si>
  <si>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</si>
  <si>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</si>
  <si>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</si>
  <si>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</si>
  <si>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</si>
  <si>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</si>
  <si>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</si>
  <si>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</si>
  <si>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</si>
  <si>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</si>
  <si>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</si>
  <si>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</si>
  <si>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</si>
  <si>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</si>
  <si>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</si>
  <si>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</si>
  <si>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</si>
  <si>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</si>
  <si>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</si>
  <si>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</si>
  <si>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</si>
  <si>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</si>
  <si>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</si>
  <si>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</si>
  <si>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</si>
  <si>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</si>
  <si>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</si>
  <si>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</si>
  <si>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</si>
  <si>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</si>
  <si>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</si>
  <si>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</si>
  <si>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</si>
  <si>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</si>
  <si>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</si>
  <si>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</si>
  <si>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</si>
  <si>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</si>
  <si>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</si>
  <si>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</si>
  <si>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</si>
  <si>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</si>
  <si>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</si>
  <si>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</si>
  <si>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</si>
  <si>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</si>
  <si>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</si>
  <si>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</si>
  <si>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</si>
  <si>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</si>
  <si>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</si>
  <si>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</si>
  <si>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</si>
  <si>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</si>
  <si>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</si>
  <si>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</si>
  <si>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</si>
  <si>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</si>
  <si>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</si>
  <si>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</si>
  <si>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</si>
  <si>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</si>
  <si>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</si>
  <si>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</si>
  <si>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</si>
  <si>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</si>
  <si>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</si>
  <si>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</si>
  <si>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</si>
  <si>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</si>
  <si>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</si>
  <si>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</si>
  <si>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</si>
  <si>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</si>
  <si>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</si>
  <si>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</si>
  <si>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</si>
  <si>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</si>
  <si>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</si>
  <si>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</si>
  <si>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</si>
  <si>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</si>
  <si>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</si>
  <si>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</si>
  <si>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</si>
  <si>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</si>
  <si>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</si>
  <si>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</si>
  <si>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</si>
  <si>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</si>
  <si>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</si>
  <si>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</si>
  <si>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</si>
  <si>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</si>
  <si>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</si>
  <si>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</si>
  <si>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</si>
  <si>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</si>
  <si>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</si>
  <si>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</si>
  <si>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</si>
  <si>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</si>
  <si>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</si>
  <si>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</si>
  <si>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</si>
  <si>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</si>
  <si>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</si>
  <si>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</si>
  <si>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</si>
  <si>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</si>
  <si>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</si>
  <si>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</si>
  <si>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</si>
  <si>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</si>
  <si>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</si>
  <si>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</si>
  <si>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</si>
  <si>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</si>
  <si>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</si>
  <si>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</si>
  <si>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</si>
  <si>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</si>
  <si>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</si>
  <si>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</si>
  <si>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</si>
  <si>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</si>
  <si>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</si>
  <si>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</si>
  <si>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</si>
  <si>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</si>
  <si>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</si>
  <si>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</si>
  <si>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</si>
  <si>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</si>
  <si>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</si>
  <si>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</si>
  <si>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</si>
  <si>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</si>
  <si>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</si>
  <si>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</si>
  <si>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</si>
  <si>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</si>
  <si>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</si>
  <si>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</si>
  <si>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</si>
  <si>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</si>
  <si>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</si>
  <si>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</si>
  <si>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</si>
  <si>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</si>
  <si>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</si>
  <si>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</si>
  <si>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</si>
  <si>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</si>
  <si>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</si>
  <si>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</si>
  <si>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</si>
  <si>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</si>
  <si>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</si>
  <si>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</si>
  <si>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</si>
  <si>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</si>
  <si>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</si>
  <si>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</si>
  <si>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</si>
  <si>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</si>
  <si>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</si>
  <si>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</si>
  <si>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</si>
  <si>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</si>
  <si>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</si>
  <si>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</si>
  <si>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</si>
  <si>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</si>
  <si>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</si>
  <si>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</si>
  <si>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</si>
  <si>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</si>
  <si>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</si>
  <si>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</si>
  <si>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</si>
  <si>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</si>
  <si>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</si>
  <si>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</si>
  <si>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</si>
  <si>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</si>
  <si>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</si>
  <si>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</si>
  <si>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</si>
  <si>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</si>
  <si>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</si>
  <si>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</si>
  <si>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</si>
  <si>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</si>
  <si>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</si>
  <si>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</si>
  <si>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</si>
  <si>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</si>
  <si>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</si>
  <si>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</si>
  <si>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</si>
  <si>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</si>
  <si>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</si>
  <si>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</si>
  <si>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</si>
  <si>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</si>
  <si>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</si>
  <si>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</si>
  <si>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</si>
  <si>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</si>
  <si>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</si>
  <si>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</si>
  <si>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</si>
  <si>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</si>
  <si>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</si>
  <si>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</si>
  <si>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</si>
  <si>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</si>
  <si>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</si>
  <si>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</si>
  <si>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</si>
  <si>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</si>
  <si>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</si>
  <si>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</si>
  <si>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</si>
  <si>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</si>
  <si>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</si>
  <si>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</si>
  <si>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</si>
  <si>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</si>
  <si>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</si>
  <si>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</si>
  <si>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</si>
  <si>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</si>
  <si>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</si>
  <si>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</si>
  <si>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</si>
  <si>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</si>
  <si>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</si>
  <si>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</si>
  <si>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</si>
  <si>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</si>
  <si>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</si>
  <si>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</si>
  <si>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</si>
  <si>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</si>
  <si>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</si>
  <si>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</si>
  <si>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</si>
  <si>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</si>
  <si>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</si>
  <si>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</si>
  <si>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</si>
  <si>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</si>
  <si>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</si>
  <si>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</si>
  <si>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</si>
  <si>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</si>
  <si>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</si>
  <si>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</si>
  <si>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</si>
  <si>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</si>
  <si>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</si>
  <si>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</si>
  <si>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</si>
  <si>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</si>
  <si>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</si>
  <si>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</si>
  <si>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</si>
  <si>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</si>
  <si>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</si>
  <si>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</si>
  <si>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</si>
  <si>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</si>
  <si>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</si>
  <si>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</si>
  <si>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</si>
  <si>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</si>
  <si>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</si>
  <si>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</si>
  <si>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</si>
  <si>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</si>
  <si>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</si>
  <si>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</si>
  <si>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</si>
  <si>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</si>
  <si>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</si>
  <si>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</si>
  <si>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</si>
  <si>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</si>
  <si>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</si>
  <si>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</si>
  <si>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</si>
  <si>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</si>
  <si>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</si>
  <si>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</si>
  <si>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</si>
  <si>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</si>
  <si>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</si>
  <si>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</si>
  <si>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</si>
  <si>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</si>
  <si>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</si>
  <si>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</si>
  <si>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</si>
  <si>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</si>
  <si>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</si>
  <si>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</si>
  <si>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</si>
  <si>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</si>
  <si>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</si>
  <si>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</si>
  <si>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</si>
  <si>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</si>
  <si>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</si>
  <si>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</si>
  <si>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</si>
  <si>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</si>
  <si>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</si>
  <si>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</si>
  <si>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</si>
  <si>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</si>
  <si>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</si>
  <si>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</si>
  <si>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</si>
  <si>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</si>
  <si>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</si>
  <si>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</si>
  <si>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</si>
  <si>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</si>
  <si>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</si>
  <si>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</si>
  <si>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</si>
  <si>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</si>
  <si>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</si>
  <si>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</si>
  <si>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</si>
  <si>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</si>
  <si>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</si>
  <si>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</si>
  <si>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</si>
  <si>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</si>
  <si>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</si>
  <si>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</si>
  <si>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</si>
  <si>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</si>
  <si>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</si>
  <si>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</si>
  <si>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</si>
  <si>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</si>
  <si>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</si>
  <si>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</si>
  <si>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</si>
  <si>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</si>
  <si>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</si>
  <si>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</si>
  <si>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</si>
  <si>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</si>
  <si>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</si>
  <si>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</si>
  <si>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</si>
  <si>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</si>
  <si>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</si>
  <si>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</si>
  <si>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</si>
  <si>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</si>
  <si>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</si>
  <si>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</si>
  <si>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</si>
  <si>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</si>
  <si>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</si>
  <si>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</si>
  <si>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</si>
  <si>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</si>
  <si>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</si>
  <si>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</si>
  <si>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</si>
  <si>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</si>
  <si>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</si>
  <si>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</si>
  <si>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</si>
  <si>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</si>
  <si>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</si>
  <si>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</si>
  <si>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</si>
  <si>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</si>
  <si>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</si>
  <si>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</si>
  <si>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</si>
  <si>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</si>
  <si>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</si>
  <si>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</si>
  <si>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</si>
  <si>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</si>
  <si>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</si>
  <si>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</si>
  <si>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</si>
  <si>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</si>
  <si>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</si>
  <si>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</si>
  <si>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</si>
  <si>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</si>
  <si>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</si>
  <si>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</si>
  <si>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</si>
  <si>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</si>
  <si>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</si>
  <si>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</si>
  <si>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</si>
  <si>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</si>
  <si>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</si>
  <si>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</si>
  <si>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</si>
  <si>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</si>
  <si>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</si>
  <si>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</si>
  <si>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</si>
  <si>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</si>
  <si>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</si>
  <si>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</si>
  <si>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</si>
  <si>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</si>
  <si>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</si>
  <si>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</si>
  <si>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</si>
  <si>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</si>
  <si>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</si>
  <si>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</si>
  <si>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</si>
  <si>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</si>
  <si>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</si>
  <si>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</si>
  <si>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</si>
  <si>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</si>
  <si>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</si>
  <si>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</si>
  <si>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</si>
  <si>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</si>
  <si>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</si>
  <si>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</si>
  <si>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</si>
  <si>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</si>
  <si>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</si>
  <si>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</si>
  <si>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</si>
  <si>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</si>
  <si>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</si>
  <si>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</si>
  <si>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</si>
  <si>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</si>
  <si>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</si>
  <si>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</si>
  <si>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</si>
  <si>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</si>
  <si>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</si>
  <si>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</si>
  <si>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</si>
  <si>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</si>
  <si>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</si>
  <si>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</si>
  <si>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</si>
  <si>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</si>
  <si>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</si>
  <si>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</si>
  <si>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</si>
  <si>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</si>
  <si>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</si>
  <si>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</si>
  <si>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</si>
  <si>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</si>
  <si>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</si>
  <si>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</si>
  <si>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</si>
  <si>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</si>
  <si>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</si>
  <si>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</si>
  <si>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</si>
  <si>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</si>
  <si>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</si>
  <si>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</si>
  <si>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</si>
  <si>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</si>
  <si>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</si>
  <si>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</si>
  <si>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</si>
  <si>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</si>
  <si>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</si>
  <si>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</si>
  <si>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</si>
  <si>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</si>
  <si>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</si>
  <si>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</si>
  <si>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</si>
  <si>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</si>
  <si>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</si>
  <si>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</si>
  <si>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</si>
  <si>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</si>
  <si>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</si>
  <si>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</si>
  <si>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</si>
  <si>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</si>
  <si>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</si>
  <si>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</si>
  <si>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</si>
  <si>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</si>
  <si>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</si>
  <si>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</si>
  <si>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</si>
  <si>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</si>
  <si>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</si>
  <si>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</si>
  <si>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</si>
  <si>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</si>
  <si>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</si>
  <si>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</si>
  <si>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</si>
  <si>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</si>
  <si>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</si>
  <si>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</si>
  <si>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</si>
  <si>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</si>
  <si>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</si>
  <si>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</si>
  <si>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</si>
  <si>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</si>
  <si>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</si>
  <si>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</si>
  <si>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</si>
  <si>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</si>
  <si>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</si>
  <si>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</si>
  <si>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</si>
  <si>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</si>
  <si>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</si>
  <si>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</si>
  <si>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</si>
  <si>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</si>
  <si>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</si>
  <si>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</si>
  <si>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</si>
  <si>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</si>
  <si>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</si>
  <si>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</si>
  <si>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</si>
  <si>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</si>
  <si>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</si>
  <si>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</si>
  <si>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</si>
  <si>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</si>
  <si>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</si>
  <si>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</si>
  <si>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</si>
  <si>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</si>
  <si>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</si>
  <si>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</si>
  <si>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</si>
  <si>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</si>
  <si>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</si>
  <si>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</si>
  <si>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</si>
  <si>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</si>
  <si>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</si>
  <si>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</si>
  <si>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</si>
  <si>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</si>
  <si>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</si>
  <si>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</si>
  <si>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</si>
  <si>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</si>
  <si>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</si>
  <si>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</si>
  <si>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</si>
  <si>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</si>
  <si>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</si>
  <si>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</si>
  <si>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</si>
  <si>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</si>
  <si>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</si>
  <si>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</si>
  <si>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</si>
  <si>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</si>
  <si>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</si>
  <si>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</si>
  <si>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</si>
  <si>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</si>
  <si>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</si>
  <si>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</si>
  <si>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</si>
  <si>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</si>
  <si>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</si>
  <si>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</si>
  <si>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</si>
  <si>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</si>
  <si>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</si>
  <si>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</si>
  <si>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</si>
  <si>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</si>
  <si>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</si>
  <si>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</si>
  <si>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</si>
  <si>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</si>
  <si>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</si>
  <si>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</si>
  <si>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</si>
  <si>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</si>
  <si>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</si>
  <si>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</si>
  <si>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</si>
  <si>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</si>
  <si>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</si>
  <si>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</si>
  <si>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</si>
  <si>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</si>
  <si>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</si>
  <si>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</si>
  <si>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</si>
  <si>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</si>
  <si>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</si>
  <si>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</si>
  <si>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</si>
  <si>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</si>
  <si>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</si>
  <si>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</si>
  <si>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</si>
  <si>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</si>
  <si>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</si>
  <si>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</si>
  <si>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</si>
  <si>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</si>
  <si>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</si>
  <si>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</si>
  <si>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</si>
  <si>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</si>
  <si>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</si>
  <si>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</si>
  <si>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</si>
  <si>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</si>
  <si>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</si>
  <si>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</si>
  <si>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</si>
  <si>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</si>
  <si>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</si>
  <si>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</si>
  <si>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</si>
  <si>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</si>
  <si>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</si>
  <si>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</si>
  <si>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</si>
  <si>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</si>
  <si>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</si>
  <si>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</si>
  <si>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</si>
  <si>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</si>
  <si>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</si>
  <si>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</si>
  <si>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</si>
  <si>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</si>
  <si>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</si>
  <si>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</si>
  <si>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</si>
  <si>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</si>
  <si>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</si>
  <si>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</si>
  <si>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</si>
  <si>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</si>
  <si>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</si>
  <si>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</si>
  <si>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</si>
  <si>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</si>
  <si>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</si>
  <si>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</si>
  <si>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</si>
  <si>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</si>
  <si>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</si>
  <si>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</si>
  <si>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</si>
  <si>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</si>
  <si>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</si>
  <si>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</si>
  <si>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</si>
  <si>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</si>
  <si>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</si>
  <si>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</si>
  <si>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</si>
  <si>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</si>
  <si>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</si>
  <si>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</si>
  <si>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</si>
  <si>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</si>
  <si>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</si>
  <si>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</si>
  <si>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</si>
  <si>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</si>
  <si>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</si>
  <si>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</si>
  <si>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</si>
  <si>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</si>
  <si>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</si>
  <si>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</si>
  <si>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</si>
  <si>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</si>
  <si>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</si>
  <si>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</si>
  <si>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</si>
  <si>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</si>
  <si>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</si>
  <si>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</si>
  <si>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</si>
  <si>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</si>
  <si>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</si>
  <si>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</si>
  <si>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</si>
  <si>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</si>
  <si>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</si>
  <si>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</si>
  <si>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</si>
  <si>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</si>
  <si>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</si>
  <si>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</si>
  <si>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</si>
  <si>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</si>
  <si>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</si>
  <si>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</si>
  <si>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</si>
  <si>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</si>
  <si>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</si>
  <si>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</si>
  <si>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</si>
  <si>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</si>
  <si>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</si>
  <si>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</si>
  <si>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</si>
  <si>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</si>
  <si>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</si>
  <si>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</si>
  <si>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</si>
  <si>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</si>
  <si>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</si>
  <si>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</si>
  <si>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</si>
  <si>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</si>
  <si>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</si>
  <si>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</si>
  <si>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</si>
  <si>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</si>
  <si>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</si>
  <si>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</si>
  <si>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</si>
  <si>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</si>
  <si>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</si>
  <si>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</si>
  <si>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</si>
  <si>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</si>
  <si>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</si>
  <si>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</si>
  <si>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</si>
  <si>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</si>
  <si>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</si>
  <si>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</si>
  <si>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</si>
  <si>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</si>
  <si>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</si>
  <si>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</si>
  <si>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</si>
  <si>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</si>
  <si>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</si>
  <si>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</si>
  <si>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</si>
  <si>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</si>
  <si>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</si>
  <si>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</si>
  <si>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</si>
  <si>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</si>
  <si>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</si>
  <si>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</si>
  <si>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</si>
  <si>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</si>
  <si>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</si>
  <si>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</si>
  <si>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</si>
  <si>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</si>
  <si>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</si>
  <si>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</si>
  <si>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</si>
  <si>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</si>
  <si>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</si>
  <si>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</si>
  <si>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</si>
  <si>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</si>
  <si>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</si>
  <si>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</si>
  <si>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</si>
  <si>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</si>
  <si>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</si>
  <si>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</si>
  <si>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</si>
  <si>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</si>
  <si>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</si>
  <si>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</si>
  <si>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</si>
  <si>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</si>
  <si>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</si>
  <si>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</si>
  <si>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</si>
  <si>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</si>
  <si>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</si>
  <si>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</si>
  <si>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</si>
  <si>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</si>
  <si>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</si>
  <si>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</si>
  <si>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</si>
  <si>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</si>
  <si>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</si>
  <si>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</si>
  <si>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</si>
  <si>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</si>
  <si>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</si>
  <si>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</si>
  <si>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</si>
  <si>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</si>
  <si>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</si>
  <si>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</si>
  <si>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</si>
  <si>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</si>
  <si>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</si>
  <si>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</si>
  <si>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</si>
  <si>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</si>
  <si>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</si>
  <si>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</si>
  <si>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</si>
  <si>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</si>
  <si>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</si>
  <si>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</si>
  <si>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</si>
  <si>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</si>
  <si>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</si>
  <si>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</si>
  <si>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</si>
  <si>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</si>
  <si>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</si>
  <si>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</si>
  <si>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</si>
  <si>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</si>
  <si>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</si>
  <si>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</si>
  <si>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</si>
  <si>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</si>
  <si>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</si>
  <si>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</si>
  <si>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</si>
  <si>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</si>
  <si>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</si>
  <si>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</si>
  <si>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</si>
  <si>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</si>
  <si>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</si>
  <si>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</si>
  <si>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</si>
  <si>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</si>
  <si>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</si>
  <si>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</si>
  <si>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</si>
  <si>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</si>
  <si>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</si>
  <si>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</si>
  <si>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</si>
  <si>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</si>
  <si>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</si>
  <si>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</si>
  <si>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</si>
  <si>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</si>
  <si>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</si>
  <si>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</si>
  <si>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</si>
  <si>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</si>
  <si>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</si>
  <si>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</si>
  <si>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</si>
  <si>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</si>
  <si>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</si>
  <si>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</si>
  <si>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</si>
  <si>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</si>
  <si>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</si>
  <si>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</si>
  <si>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</si>
  <si>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</si>
  <si>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</si>
  <si>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</si>
  <si>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</si>
  <si>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</si>
  <si>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</si>
  <si>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</si>
  <si>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</si>
  <si>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</si>
  <si>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</si>
  <si>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</si>
  <si>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</si>
  <si>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</si>
  <si>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</si>
  <si>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</si>
  <si>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</si>
  <si>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</si>
  <si>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</si>
  <si>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</si>
  <si>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</si>
  <si>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</si>
  <si>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</si>
  <si>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</si>
  <si>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</si>
  <si>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</si>
  <si>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</si>
  <si>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</si>
  <si>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</si>
  <si>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</si>
  <si>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</si>
  <si>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</si>
  <si>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</si>
  <si>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</si>
  <si>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</si>
  <si>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</si>
  <si>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</si>
  <si>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</si>
  <si>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</si>
  <si>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</si>
  <si>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</si>
  <si>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</si>
  <si>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</si>
  <si>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</si>
  <si>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</si>
  <si>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</si>
  <si>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</si>
  <si>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</si>
  <si>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</si>
  <si>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</si>
  <si>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</si>
  <si>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</si>
  <si>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</si>
  <si>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</si>
  <si>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</si>
  <si>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</si>
  <si>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</si>
  <si>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</si>
  <si>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</si>
  <si>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</si>
  <si>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</si>
  <si>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</si>
  <si>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</si>
  <si>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</si>
  <si>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</si>
  <si>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</si>
  <si>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</si>
  <si>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</si>
  <si>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</si>
  <si>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</si>
  <si>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</si>
  <si>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</si>
  <si>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</si>
  <si>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</si>
  <si>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</si>
  <si>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</si>
  <si>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</si>
  <si>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</si>
  <si>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</si>
  <si>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</si>
  <si>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</si>
  <si>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</si>
  <si>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</si>
  <si>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</si>
  <si>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</si>
  <si>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</si>
  <si>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</si>
  <si>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</si>
  <si>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</si>
  <si>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</si>
  <si>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</si>
  <si>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</si>
  <si>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</si>
  <si>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</si>
  <si>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</si>
  <si>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</si>
  <si>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</si>
  <si>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</si>
  <si>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</si>
  <si>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</si>
  <si>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</si>
  <si>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</si>
  <si>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</si>
  <si>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</si>
  <si>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</si>
  <si>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</si>
  <si>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</si>
  <si>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</si>
  <si>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</si>
  <si>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</si>
  <si>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</si>
  <si>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</si>
  <si>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</si>
  <si>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</si>
  <si>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</si>
  <si>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</si>
  <si>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</si>
  <si>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</si>
  <si>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</si>
  <si>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</si>
  <si>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</si>
  <si>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</si>
  <si>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</si>
  <si>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</si>
  <si>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</si>
  <si>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</si>
  <si>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</si>
  <si>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</si>
  <si>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</si>
  <si>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</si>
  <si>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</si>
  <si>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</si>
  <si>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</si>
  <si>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</si>
  <si>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</si>
  <si>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</si>
  <si>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</si>
  <si>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</si>
  <si>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</si>
  <si>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</si>
  <si>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</si>
  <si>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</si>
  <si>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</si>
  <si>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</si>
  <si>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</si>
  <si>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</si>
  <si>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</si>
  <si>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</si>
  <si>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</si>
  <si>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</si>
  <si>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</si>
  <si>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</si>
  <si>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</si>
  <si>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</si>
  <si>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</si>
  <si>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</si>
  <si>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</si>
  <si>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</si>
  <si>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</si>
  <si>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</si>
  <si>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</si>
  <si>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</si>
  <si>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</si>
  <si>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</si>
  <si>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</si>
  <si>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</si>
  <si>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</si>
  <si>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</si>
  <si>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</si>
  <si>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</si>
  <si>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</si>
  <si>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</si>
  <si>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</si>
  <si>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</si>
  <si>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</si>
  <si>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</si>
  <si>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</si>
  <si>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</si>
  <si>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</si>
  <si>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</si>
  <si>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</si>
  <si>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</si>
  <si>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</si>
  <si>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</si>
  <si>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</si>
  <si>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</si>
  <si>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</si>
  <si>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</si>
  <si>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</si>
  <si>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</si>
  <si>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</si>
  <si>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</si>
  <si>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</si>
  <si>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</si>
  <si>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</si>
  <si>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</si>
  <si>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</si>
  <si>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</si>
  <si>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</si>
  <si>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</si>
  <si>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</si>
  <si>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</si>
  <si>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</si>
  <si>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</si>
  <si>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</si>
  <si>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</si>
  <si>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</si>
  <si>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</si>
  <si>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</si>
  <si>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</si>
  <si>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</si>
  <si>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</si>
  <si>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</si>
  <si>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</si>
  <si>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</si>
  <si>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</si>
  <si>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</si>
  <si>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</si>
  <si>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</si>
  <si>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</si>
  <si>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</si>
  <si>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</si>
  <si>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</si>
  <si>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</si>
  <si>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</si>
  <si>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</si>
  <si>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</si>
  <si>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</si>
  <si>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</si>
  <si>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</si>
  <si>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</si>
  <si>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</si>
  <si>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</si>
  <si>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</si>
  <si>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</si>
  <si>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</si>
  <si>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</si>
  <si>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</si>
  <si>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</si>
  <si>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</si>
  <si>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</si>
  <si>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</si>
  <si>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</si>
  <si>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</si>
  <si>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</si>
  <si>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</si>
  <si>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</si>
  <si>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</si>
  <si>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</si>
  <si>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</si>
  <si>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</si>
  <si>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</si>
  <si>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</si>
  <si>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</si>
  <si>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</si>
  <si>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</si>
  <si>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</si>
  <si>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</si>
  <si>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</si>
  <si>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</si>
  <si>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</si>
  <si>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</si>
  <si>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</si>
  <si>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</si>
  <si>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</si>
  <si>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</si>
  <si>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</si>
  <si>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</si>
  <si>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</si>
  <si>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</si>
  <si>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</si>
  <si>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</si>
  <si>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</si>
  <si>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</si>
  <si>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</si>
  <si>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</si>
  <si>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</si>
  <si>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</si>
  <si>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</si>
  <si>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</si>
  <si>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</si>
  <si>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</si>
  <si>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</si>
  <si>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</si>
  <si>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</si>
  <si>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</si>
  <si>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</si>
  <si>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</si>
  <si>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</si>
  <si>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</si>
  <si>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</si>
  <si>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</si>
  <si>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</si>
  <si>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</si>
  <si>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</si>
  <si>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</si>
  <si>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</si>
  <si>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</si>
  <si>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</si>
  <si>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</si>
  <si>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</si>
  <si>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</si>
  <si>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</si>
  <si>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</si>
  <si>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</si>
  <si>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</si>
  <si>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</si>
  <si>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</si>
  <si>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</si>
  <si>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</si>
  <si>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</si>
  <si>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</si>
  <si>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</si>
  <si>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</si>
  <si>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</si>
  <si>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</si>
  <si>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</si>
  <si>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</si>
  <si>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</si>
  <si>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</si>
  <si>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</si>
  <si>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</si>
  <si>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</si>
  <si>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</si>
  <si>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</si>
  <si>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</si>
  <si>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</si>
  <si>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</si>
  <si>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</si>
  <si>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</si>
  <si>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</si>
  <si>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</si>
  <si>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</si>
  <si>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</si>
  <si>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</si>
  <si>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</si>
  <si>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</si>
  <si>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</si>
  <si>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</si>
  <si>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</si>
  <si>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</si>
  <si>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</si>
  <si>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</si>
  <si>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</si>
  <si>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</si>
  <si>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</si>
  <si>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</si>
  <si>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</si>
  <si>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</si>
  <si>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</si>
  <si>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</si>
  <si>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</si>
  <si>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</si>
  <si>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</si>
  <si>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</si>
  <si>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</si>
  <si>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</si>
  <si>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</si>
  <si>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</si>
  <si>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</si>
  <si>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</si>
  <si>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</si>
  <si>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</si>
  <si>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</si>
  <si>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</si>
  <si>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</si>
  <si>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</si>
  <si>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</si>
  <si>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</si>
  <si>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</si>
  <si>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</si>
  <si>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</si>
  <si>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</si>
  <si>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</si>
  <si>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</si>
  <si>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</si>
  <si>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</si>
  <si>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</si>
  <si>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</si>
  <si>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</si>
  <si>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</si>
  <si>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</si>
  <si>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</si>
  <si>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</si>
  <si>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</si>
  <si>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</si>
  <si>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</si>
  <si>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</si>
  <si>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</si>
  <si>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</si>
  <si>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</si>
  <si>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</si>
  <si>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</si>
  <si>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</si>
  <si>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</si>
  <si>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</si>
  <si>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</si>
  <si>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</si>
  <si>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</si>
  <si>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</si>
  <si>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</si>
  <si>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</si>
  <si>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</si>
  <si>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</si>
  <si>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</si>
  <si>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</si>
  <si>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</si>
  <si>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</si>
  <si>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</si>
  <si>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</si>
  <si>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</si>
  <si>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</si>
  <si>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</si>
  <si>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</si>
  <si>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</si>
  <si>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</si>
  <si>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</si>
  <si>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</si>
  <si>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</si>
  <si>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</si>
  <si>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</si>
  <si>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</si>
  <si>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</si>
  <si>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</si>
  <si>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</si>
  <si>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</si>
  <si>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</si>
  <si>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</si>
  <si>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</si>
  <si>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</si>
  <si>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</si>
  <si>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</si>
  <si>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</si>
  <si>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</si>
  <si>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</si>
  <si>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</si>
  <si>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</si>
  <si>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</si>
  <si>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</si>
  <si>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</si>
  <si>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</si>
  <si>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</si>
  <si>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</si>
  <si>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</si>
  <si>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</si>
  <si>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</si>
  <si>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</si>
  <si>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</si>
  <si>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</si>
  <si>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</si>
  <si>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</si>
  <si>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</si>
  <si>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</si>
  <si>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</si>
  <si>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</si>
  <si>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</si>
  <si>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</si>
  <si>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</si>
  <si>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</si>
  <si>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</si>
  <si>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</si>
  <si>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</si>
  <si>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</si>
  <si>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</si>
  <si>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</si>
  <si>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</si>
  <si>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</si>
  <si>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</si>
  <si>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</si>
  <si>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</si>
  <si>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</si>
  <si>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</si>
  <si>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</si>
  <si>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</si>
  <si>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</si>
  <si>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</si>
  <si>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</si>
  <si>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</si>
  <si>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</si>
  <si>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</si>
  <si>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</si>
  <si>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</si>
  <si>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</si>
  <si>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</si>
  <si>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</si>
  <si>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</si>
  <si>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</si>
  <si>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</si>
  <si>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</si>
  <si>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</si>
  <si>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</si>
  <si>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</si>
  <si>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</si>
  <si>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</si>
  <si>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</si>
  <si>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</si>
  <si>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</si>
  <si>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</si>
  <si>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</si>
  <si>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</si>
  <si>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</si>
  <si>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</si>
  <si>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</si>
  <si>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</si>
  <si>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</si>
  <si>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</si>
  <si>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</si>
  <si>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</si>
  <si>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</si>
  <si>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</si>
  <si>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</si>
  <si>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</si>
  <si>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</si>
  <si>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</si>
  <si>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</si>
  <si>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</si>
  <si>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</si>
  <si>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</si>
  <si>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</si>
  <si>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</si>
  <si>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</si>
  <si>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</si>
  <si>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</si>
  <si>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</si>
  <si>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</si>
  <si>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</si>
  <si>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</si>
  <si>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</si>
  <si>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</si>
  <si>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</si>
  <si>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</si>
  <si>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</si>
  <si>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</si>
  <si>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</si>
  <si>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</si>
  <si>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</si>
  <si>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</si>
  <si>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</si>
  <si>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</si>
  <si>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</si>
  <si>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</si>
  <si>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</si>
  <si>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</si>
  <si>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</si>
  <si>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</si>
  <si>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</si>
  <si>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</si>
  <si>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</si>
  <si>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</si>
  <si>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</si>
  <si>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</si>
  <si>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</si>
  <si>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</si>
  <si>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</si>
  <si>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</si>
  <si>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</si>
  <si>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</si>
  <si>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</si>
  <si>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</si>
  <si>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</si>
  <si>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</si>
  <si>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</si>
  <si>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</si>
  <si>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</si>
  <si>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</si>
  <si>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</si>
  <si>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</si>
  <si>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</si>
  <si>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</si>
  <si>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</si>
  <si>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</si>
  <si>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</si>
  <si>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</si>
  <si>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</si>
  <si>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</si>
  <si>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</si>
  <si>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</si>
  <si>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</si>
  <si>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</si>
  <si>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</si>
  <si>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</si>
  <si>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</si>
  <si>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</si>
  <si>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</si>
  <si>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</si>
  <si>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</si>
  <si>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</si>
  <si>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</si>
  <si>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</si>
  <si>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</si>
  <si>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</si>
  <si>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</si>
  <si>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</si>
  <si>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</si>
  <si>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</si>
  <si>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</si>
  <si>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</si>
  <si>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</si>
  <si>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</si>
  <si>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</si>
  <si>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</si>
  <si>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</si>
  <si>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</si>
  <si>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</si>
  <si>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</si>
  <si>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</si>
  <si>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</si>
  <si>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</si>
  <si>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</si>
  <si>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</si>
  <si>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</si>
  <si>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</si>
  <si>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</si>
  <si>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</si>
  <si>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</si>
  <si>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</si>
  <si>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</si>
  <si>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</si>
  <si>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</si>
  <si>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</si>
  <si>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</si>
  <si>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</si>
  <si>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</si>
  <si>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</si>
  <si>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</si>
  <si>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</si>
  <si>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</si>
  <si>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</si>
  <si>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</si>
  <si>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</si>
  <si>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</si>
  <si>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</si>
  <si>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</si>
  <si>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</si>
  <si>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</si>
  <si>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</si>
  <si>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</si>
  <si>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</si>
  <si>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</si>
  <si>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</si>
  <si>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</si>
  <si>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</si>
  <si>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</si>
  <si>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</si>
  <si>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</si>
  <si>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</si>
  <si>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</si>
  <si>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</si>
  <si>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</si>
  <si>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</si>
  <si>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</si>
  <si>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</si>
  <si>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</si>
  <si>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</si>
  <si>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</si>
  <si>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</si>
  <si>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</si>
  <si>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</si>
  <si>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</si>
  <si>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</si>
  <si>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</si>
  <si>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</si>
  <si>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</si>
  <si>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</si>
  <si>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</si>
  <si>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</si>
  <si>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</si>
  <si>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</si>
  <si>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</si>
  <si>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</si>
  <si>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</si>
  <si>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</si>
  <si>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</si>
  <si>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</si>
  <si>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</si>
  <si>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</si>
  <si>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</si>
  <si>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</si>
  <si>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</si>
  <si>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</si>
  <si>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</si>
  <si>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</si>
  <si>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</si>
  <si>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</si>
  <si>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</si>
  <si>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</si>
  <si>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</si>
  <si>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</si>
  <si>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</si>
  <si>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</si>
  <si>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</si>
  <si>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</si>
  <si>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</si>
  <si>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</si>
  <si>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</si>
  <si>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</si>
  <si>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</si>
  <si>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</si>
  <si>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</si>
  <si>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</si>
  <si>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</si>
  <si>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</si>
  <si>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</si>
  <si>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</si>
  <si>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</si>
  <si>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</si>
  <si>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</si>
  <si>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</si>
  <si>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</si>
  <si>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</si>
  <si>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</si>
  <si>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</si>
  <si>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</si>
  <si>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</si>
  <si>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</si>
  <si>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</si>
  <si>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</si>
  <si>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</si>
  <si>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</si>
  <si>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</si>
  <si>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</si>
  <si>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</si>
  <si>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</si>
  <si>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</si>
  <si>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</si>
  <si>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</si>
  <si>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</si>
  <si>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</si>
  <si>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</si>
  <si>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</si>
  <si>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</si>
  <si>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</si>
  <si>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</si>
  <si>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</si>
  <si>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</si>
  <si>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</si>
  <si>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</si>
  <si>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</si>
  <si>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</si>
  <si>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</si>
  <si>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</si>
  <si>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</si>
  <si>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</si>
  <si>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</si>
  <si>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</si>
  <si>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</si>
  <si>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</si>
  <si>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</si>
  <si>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</si>
  <si>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</si>
  <si>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</si>
  <si>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</si>
  <si>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</si>
  <si>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</si>
  <si>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</si>
  <si>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</si>
  <si>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</si>
  <si>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</si>
  <si>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</si>
  <si>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</si>
  <si>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</si>
  <si>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</si>
  <si>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</si>
  <si>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</si>
  <si>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</si>
  <si>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</si>
  <si>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</si>
  <si>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</si>
  <si>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</si>
  <si>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</si>
  <si>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</si>
  <si>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</si>
  <si>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</si>
  <si>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</si>
  <si>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</si>
  <si>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</si>
  <si>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</si>
  <si>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</si>
  <si>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</si>
  <si>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</si>
  <si>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</si>
  <si>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</si>
  <si>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</si>
  <si>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</si>
  <si>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</si>
  <si>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</si>
  <si>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</si>
  <si>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</si>
  <si>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</si>
  <si>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</si>
  <si>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</si>
  <si>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</si>
  <si>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</si>
  <si>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</si>
  <si>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</si>
  <si>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</si>
  <si>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</si>
  <si>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</si>
  <si>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</si>
  <si>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</si>
  <si>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</si>
  <si>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</si>
  <si>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</si>
  <si>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</si>
  <si>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</si>
  <si>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</si>
  <si>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</si>
  <si>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</si>
  <si>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</si>
  <si>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</si>
  <si>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</si>
  <si>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</si>
  <si>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</si>
  <si>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</si>
  <si>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</si>
  <si>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</si>
  <si>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</si>
  <si>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</si>
  <si>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</si>
  <si>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</si>
  <si>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</si>
  <si>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</si>
  <si>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</si>
  <si>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</si>
  <si>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</si>
  <si>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</si>
  <si>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</si>
  <si>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</si>
  <si>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</si>
  <si>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</si>
  <si>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</si>
  <si>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</si>
  <si>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</si>
  <si>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</si>
  <si>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</si>
  <si>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</si>
  <si>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</si>
  <si>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</si>
  <si>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</si>
  <si>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</si>
  <si>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</si>
  <si>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</si>
  <si>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</si>
  <si>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</si>
  <si>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</si>
  <si>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</si>
  <si>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</si>
  <si>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</si>
  <si>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</si>
  <si>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</si>
  <si>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</si>
  <si>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</si>
  <si>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</si>
  <si>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</si>
  <si>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</si>
  <si>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</si>
  <si>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</si>
  <si>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</si>
  <si>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</si>
  <si>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</si>
  <si>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</si>
  <si>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</si>
  <si>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</si>
  <si>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</si>
  <si>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</si>
  <si>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</si>
  <si>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</si>
  <si>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</si>
  <si>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</si>
  <si>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</si>
  <si>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</si>
  <si>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</si>
  <si>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</si>
  <si>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</si>
  <si>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</si>
  <si>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</si>
  <si>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</si>
  <si>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</si>
  <si>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</si>
  <si>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</si>
  <si>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</si>
  <si>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</si>
  <si>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</si>
  <si>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</si>
  <si>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</si>
  <si>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</si>
  <si>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</si>
  <si>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</si>
  <si>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</si>
  <si>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</si>
  <si>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</si>
  <si>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</si>
  <si>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</si>
  <si>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</si>
  <si>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</si>
  <si>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</si>
  <si>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</si>
  <si>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</si>
  <si>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</si>
  <si>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</si>
  <si>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</si>
  <si>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</si>
  <si>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</si>
  <si>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</si>
  <si>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</si>
  <si>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</si>
  <si>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</si>
  <si>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</si>
  <si>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</si>
  <si>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</si>
  <si>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</si>
  <si>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</si>
  <si>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</si>
  <si>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</si>
  <si>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</si>
  <si>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</si>
  <si>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</si>
  <si>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</si>
  <si>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</si>
  <si>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</si>
  <si>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</si>
  <si>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</si>
  <si>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</si>
  <si>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</si>
  <si>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</si>
  <si>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</si>
  <si>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</si>
  <si>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</si>
  <si>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</si>
  <si>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</si>
  <si>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</si>
  <si>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</si>
  <si>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</si>
  <si>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</si>
  <si>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</si>
  <si>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</si>
  <si>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</si>
  <si>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</si>
  <si>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</si>
  <si>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</si>
  <si>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</si>
  <si>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</si>
  <si>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</si>
  <si>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</si>
  <si>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</si>
  <si>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</si>
  <si>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</si>
  <si>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</si>
  <si>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</si>
  <si>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</si>
  <si>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</si>
  <si>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</si>
  <si>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</si>
  <si>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</si>
  <si>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</si>
  <si>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</si>
  <si>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</si>
  <si>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</si>
  <si>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</si>
  <si>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</si>
  <si>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</si>
  <si>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</si>
  <si>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</si>
  <si>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</si>
  <si>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</si>
  <si>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</si>
  <si>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</si>
  <si>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</si>
  <si>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</si>
  <si>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</si>
  <si>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</si>
  <si>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</si>
  <si>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</si>
  <si>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</si>
  <si>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</si>
  <si>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</si>
  <si>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</si>
  <si>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</si>
  <si>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</si>
  <si>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</si>
  <si>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</si>
  <si>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</si>
  <si>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</si>
  <si>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</si>
  <si>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</si>
  <si>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</si>
  <si>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</si>
  <si>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</si>
  <si>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</si>
  <si>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</si>
  <si>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</si>
  <si>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</si>
  <si>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</si>
  <si>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</si>
  <si>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</si>
  <si>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</si>
  <si>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</si>
  <si>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</si>
  <si>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</si>
  <si>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</si>
  <si>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</si>
  <si>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</si>
  <si>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</si>
  <si>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</si>
  <si>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</si>
  <si>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</si>
  <si>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</si>
  <si>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</si>
  <si>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</si>
  <si>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</si>
  <si>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</si>
  <si>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</si>
  <si>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</si>
  <si>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</si>
  <si>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</si>
  <si>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</si>
  <si>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</si>
  <si>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</si>
  <si>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</si>
  <si>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</si>
  <si>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</si>
  <si>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</si>
  <si>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</si>
  <si>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</si>
  <si>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</si>
  <si>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</si>
  <si>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</si>
  <si>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</si>
  <si>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</si>
  <si>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</si>
  <si>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</si>
  <si>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</si>
  <si>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</si>
  <si>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</si>
  <si>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</si>
  <si>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</si>
  <si>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</si>
  <si>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</si>
  <si>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</si>
  <si>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</si>
  <si>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</si>
  <si>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</si>
  <si>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</si>
  <si>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</si>
  <si>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</si>
  <si>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</si>
  <si>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</si>
  <si>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</si>
  <si>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</si>
  <si>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</si>
  <si>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</si>
  <si>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</si>
  <si>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</si>
  <si>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</si>
  <si>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</si>
  <si>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</si>
  <si>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</si>
  <si>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</si>
  <si>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</si>
  <si>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</si>
  <si>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</si>
  <si>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</si>
  <si>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</si>
  <si>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</si>
  <si>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</si>
  <si>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</si>
  <si>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</si>
  <si>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</si>
  <si>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</si>
  <si>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</si>
  <si>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</si>
  <si>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</si>
  <si>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</si>
  <si>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</si>
  <si>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</si>
  <si>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</si>
  <si>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</si>
  <si>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</si>
  <si>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</si>
  <si>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</si>
  <si>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</si>
  <si>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</si>
  <si>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</si>
  <si>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</si>
  <si>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</si>
  <si>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</si>
  <si>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</si>
  <si>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</si>
  <si>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</si>
  <si>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</si>
  <si>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</si>
  <si>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</si>
  <si>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</si>
  <si>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</si>
  <si>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</si>
  <si>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</si>
  <si>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</si>
  <si>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</si>
  <si>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</si>
  <si>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</si>
  <si>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</si>
  <si>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</si>
  <si>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</si>
  <si>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</si>
  <si>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</si>
  <si>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</si>
  <si>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</si>
  <si>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</si>
  <si>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</si>
  <si>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</si>
  <si>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</si>
  <si>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</si>
  <si>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</si>
  <si>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</si>
  <si>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</si>
  <si>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</si>
  <si>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</si>
  <si>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</si>
  <si>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</si>
  <si>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</si>
  <si>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</si>
  <si>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</si>
  <si>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</si>
  <si>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</si>
  <si>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</si>
  <si>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</si>
  <si>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</si>
  <si>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</si>
  <si>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</si>
  <si>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</si>
  <si>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</si>
  <si>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</si>
  <si>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</si>
  <si>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</si>
  <si>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</si>
  <si>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</si>
  <si>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</si>
  <si>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</si>
  <si>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</si>
  <si>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</si>
  <si>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</si>
  <si>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</si>
  <si>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</si>
  <si>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</si>
  <si>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</si>
  <si>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</si>
  <si>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</si>
  <si>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</si>
  <si>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</si>
  <si>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</si>
  <si>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</si>
  <si>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</si>
  <si>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</si>
  <si>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</si>
  <si>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</si>
  <si>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</si>
  <si>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</si>
  <si>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</si>
  <si>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</si>
  <si>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</si>
  <si>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</si>
  <si>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</si>
  <si>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</si>
  <si>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</si>
  <si>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</si>
  <si>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</si>
  <si>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</si>
  <si>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</si>
  <si>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</si>
  <si>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</si>
  <si>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</si>
  <si>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</si>
  <si>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</si>
  <si>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</si>
  <si>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</si>
  <si>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</si>
  <si>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</si>
  <si>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</si>
  <si>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</si>
  <si>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</si>
  <si>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</si>
  <si>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</si>
  <si>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</si>
  <si>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</si>
  <si>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</si>
  <si>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</si>
  <si>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</si>
  <si>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</si>
  <si>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</si>
  <si>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</si>
  <si>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</si>
  <si>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</si>
  <si>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</si>
  <si>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</si>
  <si>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</si>
  <si>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</si>
  <si>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</si>
  <si>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</si>
  <si>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</si>
  <si>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</si>
  <si>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</si>
  <si>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</si>
  <si>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</si>
  <si>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</si>
  <si>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</si>
  <si>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</si>
  <si>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</si>
  <si>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</si>
  <si>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</si>
  <si>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</si>
  <si>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</si>
  <si>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</si>
  <si>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</si>
  <si>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</si>
  <si>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</si>
  <si>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</si>
  <si>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</si>
  <si>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</si>
  <si>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</si>
  <si>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</si>
  <si>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</si>
  <si>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</si>
  <si>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</si>
  <si>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</si>
  <si>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</si>
  <si>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</si>
  <si>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</si>
  <si>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</si>
  <si>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</si>
  <si>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</si>
  <si>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</si>
  <si>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</si>
  <si>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</si>
  <si>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</si>
  <si>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</si>
  <si>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</si>
  <si>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</si>
  <si>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</si>
  <si>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</si>
  <si>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</si>
  <si>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</si>
  <si>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</si>
  <si>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</si>
  <si>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</si>
  <si>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</si>
  <si>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</si>
  <si>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</si>
  <si>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</si>
  <si>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</si>
  <si>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</si>
  <si>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</si>
  <si>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</si>
  <si>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</si>
  <si>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</si>
  <si>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</si>
  <si>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</si>
  <si>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</si>
  <si>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</si>
  <si>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</si>
  <si>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</si>
  <si>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</si>
  <si>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</si>
  <si>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</si>
  <si>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</si>
  <si>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</si>
  <si>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</si>
  <si>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</si>
  <si>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</si>
  <si>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</si>
  <si>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</si>
  <si>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</si>
  <si>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</si>
  <si>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</si>
  <si>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</si>
  <si>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</si>
  <si>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</si>
  <si>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</si>
  <si>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</si>
  <si>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</si>
  <si>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</si>
  <si>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</si>
  <si>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</si>
  <si>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</si>
  <si>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</si>
  <si>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</si>
  <si>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</si>
  <si>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</si>
  <si>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</si>
  <si>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</si>
  <si>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</si>
  <si>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</si>
  <si>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</si>
  <si>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</si>
  <si>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</si>
  <si>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</si>
  <si>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</si>
  <si>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</si>
  <si>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</si>
  <si>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</si>
  <si>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</si>
  <si>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</si>
  <si>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</si>
  <si>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</si>
  <si>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</si>
  <si>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</si>
  <si>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</si>
  <si>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</si>
  <si>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</si>
  <si>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</si>
  <si>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</si>
  <si>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</si>
  <si>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</si>
  <si>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</si>
  <si>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</si>
  <si>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</si>
  <si>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</si>
  <si>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</si>
  <si>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</si>
  <si>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</si>
  <si>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</si>
  <si>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</si>
  <si>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</si>
  <si>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</si>
  <si>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</si>
  <si>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</si>
  <si>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</si>
  <si>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</si>
  <si>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</si>
  <si>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</si>
  <si>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</si>
  <si>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</si>
  <si>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</si>
  <si>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</si>
  <si>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</si>
  <si>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</si>
  <si>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</si>
  <si>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</si>
  <si>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</si>
  <si>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</si>
  <si>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</si>
  <si>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</si>
  <si>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</si>
  <si>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</si>
  <si>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</si>
  <si>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</si>
  <si>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</si>
  <si>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</si>
  <si>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</si>
  <si>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</si>
  <si>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</si>
  <si>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</si>
  <si>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</si>
  <si>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</si>
  <si>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</si>
  <si>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</si>
  <si>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</si>
  <si>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</si>
  <si>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</si>
  <si>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</si>
  <si>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</si>
  <si>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</si>
  <si>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</si>
  <si>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</si>
  <si>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</si>
  <si>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</si>
  <si>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</si>
  <si>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</si>
  <si>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</si>
  <si>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</si>
  <si>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</si>
  <si>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</si>
  <si>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</si>
  <si>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</si>
  <si>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</si>
  <si>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</si>
  <si>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</si>
  <si>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</si>
  <si>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</si>
  <si>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</si>
  <si>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</si>
  <si>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</si>
  <si>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</si>
  <si>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</si>
  <si>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</si>
  <si>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</si>
  <si>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</si>
  <si>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</si>
  <si>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</si>
  <si>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</si>
  <si>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</si>
  <si>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</si>
  <si>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</si>
  <si>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</si>
  <si>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</si>
  <si>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</si>
  <si>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</si>
  <si>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</si>
  <si>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</si>
  <si>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</si>
  <si>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</si>
  <si>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</si>
  <si>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</si>
  <si>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</si>
  <si>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</si>
  <si>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</si>
  <si>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</si>
  <si>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</si>
  <si>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</si>
  <si>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</si>
  <si>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</si>
  <si>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</si>
  <si>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</si>
  <si>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</si>
  <si>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</si>
  <si>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</si>
  <si>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</si>
  <si>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</si>
  <si>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</si>
  <si>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</si>
  <si>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</si>
  <si>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</si>
  <si>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</si>
  <si>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</si>
  <si>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</si>
  <si>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</si>
  <si>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</si>
  <si>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</si>
  <si>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</si>
  <si>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</si>
  <si>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</si>
  <si>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</si>
  <si>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</si>
  <si>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</si>
  <si>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</si>
  <si>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</si>
  <si>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</si>
  <si>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</si>
  <si>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</si>
  <si>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</si>
  <si>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</si>
  <si>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</si>
  <si>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</si>
  <si>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</si>
  <si>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</si>
  <si>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</si>
  <si>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</si>
  <si>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</si>
  <si>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</si>
  <si>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</si>
  <si>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</si>
  <si>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</si>
  <si>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</si>
  <si>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</si>
  <si>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</si>
  <si>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</si>
  <si>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</si>
  <si>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</si>
  <si>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</si>
  <si>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</si>
  <si>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</si>
  <si>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</si>
  <si>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</si>
  <si>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</si>
  <si>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</si>
  <si>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</si>
  <si>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</si>
  <si>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</si>
  <si>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</si>
  <si>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</si>
  <si>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</si>
  <si>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</si>
  <si>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</si>
  <si>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</si>
  <si>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</si>
  <si>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</si>
  <si>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</si>
  <si>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</si>
  <si>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</si>
  <si>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</si>
  <si>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</si>
  <si>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</si>
  <si>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</si>
  <si>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</si>
  <si>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</si>
  <si>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</si>
  <si>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</si>
  <si>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</si>
  <si>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</si>
  <si>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</si>
  <si>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</si>
  <si>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</si>
  <si>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</si>
  <si>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</si>
  <si>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</si>
  <si>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</si>
  <si>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</si>
  <si>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</si>
  <si>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</si>
  <si>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</si>
  <si>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</si>
  <si>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</si>
  <si>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</si>
  <si>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</si>
  <si>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</si>
  <si>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</si>
  <si>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</si>
  <si>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</si>
  <si>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</si>
  <si>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</si>
  <si>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</si>
  <si>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</si>
  <si>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</si>
  <si>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</si>
  <si>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</si>
  <si>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</si>
  <si>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</si>
  <si>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</si>
  <si>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</si>
  <si>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</si>
  <si>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</si>
  <si>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</si>
  <si>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</si>
  <si>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</si>
  <si>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</si>
  <si>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</si>
  <si>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</si>
  <si>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</si>
  <si>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</si>
  <si>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</si>
  <si>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</si>
  <si>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</si>
  <si>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</si>
  <si>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</si>
  <si>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</si>
  <si>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</si>
  <si>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</si>
  <si>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</si>
  <si>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</si>
  <si>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</si>
  <si>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</si>
  <si>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</si>
  <si>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</si>
  <si>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</si>
  <si>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</si>
  <si>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</si>
  <si>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</si>
  <si>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</si>
  <si>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</si>
  <si>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</si>
  <si>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</si>
  <si>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</si>
  <si>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</si>
  <si>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</si>
  <si>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</si>
  <si>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</si>
  <si>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</si>
  <si>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</si>
  <si>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</si>
  <si>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</si>
  <si>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</si>
  <si>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</si>
  <si>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</si>
  <si>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</si>
  <si>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</si>
  <si>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</si>
  <si>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</si>
  <si>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</si>
  <si>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</si>
  <si>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</si>
  <si>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</si>
  <si>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</si>
  <si>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</si>
  <si>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</si>
  <si>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</si>
  <si>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</si>
  <si>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</si>
  <si>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</si>
  <si>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</si>
  <si>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</si>
  <si>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</si>
  <si>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</si>
  <si>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</si>
  <si>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</si>
  <si>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</si>
  <si>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</si>
  <si>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</si>
  <si>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</si>
  <si>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</si>
  <si>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</si>
  <si>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</si>
  <si>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</si>
  <si>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</si>
  <si>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</si>
  <si>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</si>
  <si>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</si>
  <si>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</si>
  <si>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</si>
  <si>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</si>
  <si>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</si>
  <si>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</si>
  <si>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</si>
  <si>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</si>
  <si>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</si>
  <si>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</si>
  <si>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</si>
  <si>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</si>
  <si>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</si>
  <si>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</si>
  <si>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</si>
  <si>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</si>
  <si>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</si>
  <si>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</si>
  <si>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</si>
  <si>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</si>
  <si>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</si>
  <si>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</si>
  <si>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</si>
  <si>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</si>
  <si>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</si>
  <si>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</si>
  <si>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</si>
  <si>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</si>
  <si>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</si>
  <si>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</si>
  <si>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</si>
  <si>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</si>
  <si>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</si>
  <si>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</si>
  <si>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</si>
  <si>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</si>
  <si>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</si>
  <si>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</si>
  <si>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</si>
  <si>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</si>
  <si>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</si>
  <si>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</si>
  <si>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</si>
  <si>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</si>
  <si>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</si>
  <si>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</si>
  <si>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</si>
  <si>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</si>
  <si>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</si>
  <si>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</si>
  <si>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</si>
  <si>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</si>
  <si>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</si>
  <si>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</si>
  <si>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</si>
  <si>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</si>
  <si>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</si>
  <si>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</si>
  <si>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</si>
  <si>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</si>
  <si>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</si>
  <si>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</si>
  <si>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</si>
  <si>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</si>
  <si>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</si>
  <si>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</si>
  <si>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</si>
  <si>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</si>
  <si>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</si>
  <si>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</si>
  <si>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</si>
  <si>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</si>
  <si>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</si>
  <si>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</si>
  <si>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</si>
  <si>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</si>
  <si>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</si>
  <si>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</si>
  <si>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</si>
  <si>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</si>
  <si>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</si>
  <si>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</si>
  <si>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</si>
  <si>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</si>
  <si>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</si>
  <si>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</si>
  <si>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</si>
  <si>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</si>
  <si>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</si>
  <si>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</si>
  <si>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</si>
  <si>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</si>
  <si>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</si>
  <si>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</si>
  <si>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</si>
  <si>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</si>
  <si>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</si>
  <si>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</si>
  <si>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</si>
  <si>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</si>
  <si>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</si>
  <si>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</si>
  <si>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</si>
  <si>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</si>
  <si>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</si>
  <si>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</si>
  <si>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</si>
  <si>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</si>
  <si>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</si>
  <si>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</si>
  <si>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</si>
  <si>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</si>
  <si>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</si>
  <si>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</si>
  <si>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</si>
  <si>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</si>
  <si>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</si>
  <si>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</si>
  <si>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</si>
  <si>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</si>
  <si>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</si>
  <si>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</si>
  <si>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</si>
  <si>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</si>
  <si>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</si>
  <si>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</si>
  <si>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</si>
  <si>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</si>
  <si>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</si>
  <si>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</si>
  <si>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</si>
  <si>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</si>
  <si>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</si>
  <si>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</si>
  <si>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</si>
  <si>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</si>
  <si>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</si>
  <si>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</si>
  <si>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</si>
  <si>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</si>
  <si>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</si>
  <si>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</si>
  <si>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</si>
  <si>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</si>
  <si>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</si>
  <si>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</si>
  <si>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</si>
  <si>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</si>
  <si>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</si>
  <si>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</si>
  <si>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</si>
  <si>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</si>
  <si>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</si>
  <si>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</si>
  <si>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</si>
  <si>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</si>
  <si>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</si>
  <si>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</si>
  <si>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</si>
  <si>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</si>
  <si>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</si>
  <si>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</si>
  <si>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</si>
  <si>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</si>
  <si>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</si>
  <si>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</si>
  <si>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</si>
  <si>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</si>
  <si>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</si>
  <si>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</si>
  <si>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</si>
  <si>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</si>
  <si>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</si>
  <si>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</si>
  <si>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</si>
  <si>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</si>
  <si>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</si>
  <si>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</si>
  <si>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</si>
  <si>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</si>
  <si>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</si>
  <si>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</si>
  <si>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</si>
  <si>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</si>
  <si>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</si>
  <si>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</si>
  <si>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</si>
  <si>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</si>
  <si>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</si>
  <si>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</si>
  <si>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</si>
  <si>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</si>
  <si>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</si>
  <si>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</si>
  <si>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</si>
  <si>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</si>
  <si>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</si>
  <si>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</si>
  <si>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</si>
  <si>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</si>
  <si>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</si>
  <si>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</si>
  <si>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</si>
  <si>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</si>
  <si>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</si>
  <si>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</si>
  <si>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</si>
  <si>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</si>
  <si>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</si>
  <si>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</si>
  <si>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</si>
  <si>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</si>
  <si>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</si>
  <si>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</si>
  <si>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</si>
  <si>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</si>
  <si>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</si>
  <si>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</si>
  <si>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</si>
  <si>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</si>
  <si>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</si>
  <si>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</si>
  <si>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</si>
  <si>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</si>
  <si>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</si>
  <si>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</si>
  <si>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</si>
  <si>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</si>
  <si>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</si>
  <si>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</si>
  <si>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</si>
  <si>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</si>
  <si>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</si>
  <si>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</si>
  <si>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</si>
  <si>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</si>
  <si>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</si>
  <si>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</si>
  <si>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</si>
  <si>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</si>
  <si>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</si>
  <si>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</si>
  <si>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</si>
  <si>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</si>
  <si>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</si>
  <si>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</si>
  <si>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</si>
  <si>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</si>
  <si>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</si>
  <si>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</si>
  <si>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</si>
  <si>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</si>
  <si>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</si>
  <si>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</si>
  <si>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</si>
  <si>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</si>
  <si>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</si>
  <si>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</si>
  <si>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</si>
  <si>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</si>
  <si>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</si>
  <si>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</si>
  <si>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</si>
  <si>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</si>
  <si>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</si>
  <si>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</si>
  <si>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</si>
  <si>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</si>
  <si>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</si>
  <si>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</si>
  <si>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</si>
  <si>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</si>
  <si>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</si>
  <si>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</si>
  <si>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</si>
  <si>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</si>
  <si>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</si>
  <si>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</si>
  <si>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</si>
  <si>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</si>
  <si>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</si>
  <si>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</si>
  <si>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</si>
  <si>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</si>
  <si>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</si>
  <si>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</si>
  <si>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</si>
  <si>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</si>
  <si>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</si>
  <si>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</si>
  <si>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</si>
  <si>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</si>
  <si>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</si>
  <si>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</si>
  <si>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</si>
  <si>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</si>
  <si>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</si>
  <si>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</si>
  <si>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</si>
  <si>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</si>
  <si>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</si>
  <si>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</si>
  <si>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</si>
  <si>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</si>
  <si>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</si>
  <si>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</si>
  <si>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</si>
  <si>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</si>
  <si>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</si>
  <si>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</si>
  <si>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</si>
  <si>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</si>
  <si>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</si>
  <si>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</si>
  <si>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</si>
  <si>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</si>
  <si>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</si>
  <si>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</si>
  <si>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</si>
  <si>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</si>
  <si>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</si>
  <si>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</si>
  <si>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</si>
  <si>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</si>
  <si>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</si>
  <si>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</si>
  <si>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</si>
  <si>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</si>
  <si>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</si>
  <si>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</si>
  <si>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</si>
  <si>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</si>
  <si>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</si>
  <si>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</si>
  <si>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</si>
  <si>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</si>
  <si>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</si>
  <si>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</si>
  <si>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</si>
  <si>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</si>
  <si>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</si>
  <si>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</si>
  <si>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</si>
  <si>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</si>
  <si>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</si>
  <si>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</si>
  <si>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</si>
  <si>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</si>
  <si>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</si>
  <si>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</si>
  <si>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</si>
  <si>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</si>
  <si>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</si>
  <si>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</si>
  <si>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</si>
  <si>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</si>
  <si>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</si>
  <si>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</si>
  <si>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</si>
  <si>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</si>
  <si>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</si>
  <si>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</si>
  <si>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</si>
  <si>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</si>
  <si>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</si>
  <si>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</si>
  <si>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</si>
  <si>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</si>
  <si>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</si>
  <si>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</si>
  <si>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</si>
  <si>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</si>
  <si>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</si>
  <si>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</si>
  <si>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</si>
  <si>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</si>
  <si>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</si>
  <si>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</si>
  <si>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</si>
  <si>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</si>
  <si>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</si>
  <si>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</si>
  <si>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</si>
  <si>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</si>
  <si>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</si>
  <si>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</si>
  <si>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</si>
  <si>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</si>
  <si>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</si>
  <si>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</si>
  <si>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</si>
  <si>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</si>
  <si>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</si>
  <si>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</si>
  <si>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</si>
  <si>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</si>
  <si>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</si>
  <si>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</si>
  <si>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</si>
  <si>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</si>
  <si>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</si>
  <si>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</si>
  <si>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</si>
  <si>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</si>
  <si>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</si>
  <si>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</si>
  <si>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</si>
  <si>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</si>
  <si>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</si>
  <si>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</si>
  <si>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</si>
  <si>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</si>
  <si>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</si>
  <si>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</si>
  <si>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</si>
  <si>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</si>
  <si>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</si>
  <si>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</si>
  <si>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</si>
  <si>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</si>
  <si>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</si>
  <si>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</si>
  <si>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</si>
  <si>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</si>
  <si>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</si>
  <si>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</si>
  <si>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</si>
  <si>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</si>
  <si>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</si>
  <si>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</si>
  <si>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</si>
  <si>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</si>
  <si>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</si>
  <si>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</si>
  <si>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</si>
  <si>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</si>
  <si>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</si>
  <si>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</si>
  <si>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</si>
  <si>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</si>
  <si>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</si>
  <si>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</si>
  <si>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</si>
  <si>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</si>
  <si>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</si>
  <si>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</si>
  <si>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</si>
  <si>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</si>
  <si>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</si>
  <si>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</si>
  <si>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</si>
  <si>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</si>
  <si>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</si>
  <si>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</si>
  <si>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</si>
  <si>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</si>
  <si>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</si>
  <si>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</si>
  <si>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</si>
  <si>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</si>
  <si>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</si>
  <si>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</si>
  <si>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</si>
  <si>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</si>
  <si>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</si>
  <si>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</si>
  <si>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</si>
  <si>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</si>
  <si>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</si>
  <si>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</si>
  <si>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</si>
  <si>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</si>
  <si>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</si>
  <si>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</si>
  <si>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</si>
  <si>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</si>
  <si>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</si>
  <si>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</si>
  <si>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</si>
  <si>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</si>
  <si>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</si>
  <si>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</si>
  <si>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</si>
  <si>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</si>
  <si>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</si>
  <si>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</si>
  <si>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</si>
  <si>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</si>
  <si>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</si>
  <si>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</si>
  <si>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</si>
  <si>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</si>
  <si>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</si>
  <si>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</si>
  <si>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</si>
  <si>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</si>
  <si>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</si>
  <si>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</si>
  <si>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</si>
  <si>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</si>
  <si>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</si>
  <si>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</si>
  <si>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</si>
  <si>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</si>
  <si>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</si>
  <si>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</si>
  <si>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</si>
  <si>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</si>
  <si>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</si>
  <si>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</si>
  <si>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</si>
  <si>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</si>
  <si>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</si>
  <si>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</si>
  <si>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</si>
  <si>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</si>
  <si>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</si>
  <si>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</si>
  <si>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</si>
  <si>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</si>
  <si>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</si>
  <si>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</si>
  <si>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</si>
  <si>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</si>
  <si>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</si>
  <si>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</si>
  <si>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</si>
  <si>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</si>
  <si>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</si>
  <si>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</si>
  <si>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</si>
  <si>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</si>
  <si>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</si>
  <si>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</si>
  <si>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</si>
  <si>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</si>
  <si>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</si>
  <si>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</si>
  <si>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</si>
  <si>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</si>
  <si>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</si>
  <si>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</si>
  <si>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</si>
  <si>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</si>
  <si>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</si>
  <si>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</si>
  <si>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</si>
  <si>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</si>
  <si>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</si>
  <si>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</si>
  <si>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</si>
  <si>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</si>
  <si>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</si>
  <si>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</si>
  <si>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</si>
  <si>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</si>
  <si>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</si>
  <si>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</si>
  <si>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</si>
  <si>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</si>
  <si>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</si>
  <si>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</si>
  <si>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</si>
  <si>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</si>
  <si>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</si>
  <si>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</si>
  <si>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</si>
  <si>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</si>
  <si>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</si>
  <si>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</si>
  <si>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</si>
  <si>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</si>
  <si>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</si>
  <si>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</si>
  <si>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</si>
  <si>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</si>
  <si>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</si>
  <si>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</si>
  <si>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</si>
  <si>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</si>
  <si>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</si>
  <si>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</si>
  <si>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</si>
  <si>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</si>
  <si>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</si>
  <si>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</si>
  <si>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</si>
  <si>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</si>
  <si>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</si>
  <si>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</si>
  <si>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</si>
  <si>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</si>
  <si>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</si>
  <si>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</si>
  <si>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</si>
  <si>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</si>
  <si>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</si>
  <si>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</si>
  <si>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</si>
  <si>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</si>
  <si>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</si>
  <si>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</si>
  <si>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</si>
  <si>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</si>
  <si>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</si>
  <si>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</si>
  <si>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</si>
  <si>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</si>
  <si>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</si>
  <si>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</si>
  <si>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</si>
  <si>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</si>
  <si>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</si>
  <si>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</si>
  <si>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</si>
  <si>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</si>
  <si>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</si>
  <si>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</si>
  <si>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</si>
  <si>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</si>
  <si>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</si>
  <si>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</si>
  <si>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</si>
  <si>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</si>
  <si>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</si>
  <si>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</si>
  <si>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</si>
  <si>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</si>
  <si>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</si>
  <si>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</si>
  <si>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</si>
  <si>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</si>
  <si>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</si>
  <si>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</si>
  <si>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</si>
  <si>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</si>
  <si>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</si>
  <si>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</si>
  <si>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</si>
  <si>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</si>
  <si>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</si>
  <si>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</si>
  <si>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</si>
  <si>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</si>
  <si>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</si>
  <si>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</si>
  <si>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</si>
  <si>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</si>
  <si>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</si>
  <si>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</si>
  <si>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</si>
  <si>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</si>
  <si>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</si>
  <si>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</si>
  <si>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</si>
  <si>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</si>
  <si>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</si>
  <si>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</si>
  <si>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</si>
  <si>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</si>
  <si>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</si>
  <si>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</si>
  <si>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</si>
  <si>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</si>
  <si>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</si>
  <si>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</si>
  <si>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</si>
  <si>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</si>
  <si>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</si>
  <si>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</si>
  <si>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</si>
  <si>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</si>
  <si>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</si>
  <si>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</si>
  <si>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</si>
  <si>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</si>
  <si>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</si>
  <si>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</si>
  <si>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</si>
  <si>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</si>
  <si>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</si>
  <si>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</si>
  <si>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</si>
  <si>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</si>
  <si>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</si>
  <si>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</si>
  <si>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</si>
  <si>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</si>
  <si>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</si>
  <si>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</si>
  <si>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</si>
  <si>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</si>
  <si>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</si>
  <si>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</si>
  <si>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</si>
  <si>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</si>
  <si>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</si>
  <si>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</si>
  <si>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</si>
  <si>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</si>
  <si>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</si>
  <si>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</si>
  <si>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</si>
  <si>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</si>
  <si>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</si>
  <si>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</si>
  <si>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</si>
  <si>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</si>
  <si>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</si>
  <si>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</si>
  <si>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</si>
  <si>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</si>
  <si>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</si>
  <si>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</si>
  <si>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</si>
  <si>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</si>
  <si>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</si>
  <si>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</si>
  <si>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</si>
  <si>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</si>
  <si>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</si>
  <si>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</si>
  <si>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</si>
  <si>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</si>
  <si>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</si>
  <si>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</si>
  <si>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</si>
  <si>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</si>
  <si>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</si>
  <si>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</si>
  <si>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</si>
  <si>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</si>
  <si>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</si>
  <si>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</si>
  <si>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</si>
  <si>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</si>
  <si>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</si>
  <si>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</si>
  <si>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</si>
  <si>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</si>
  <si>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</si>
  <si>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</si>
  <si>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</si>
  <si>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</si>
  <si>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</si>
  <si>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</si>
  <si>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</si>
  <si>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</si>
  <si>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</si>
  <si>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</si>
  <si>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</si>
  <si>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</si>
  <si>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</si>
  <si>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</si>
  <si>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</si>
  <si>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</si>
  <si>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</si>
  <si>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</si>
  <si>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</si>
  <si>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</si>
  <si>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</si>
  <si>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</si>
  <si>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</si>
  <si>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</si>
  <si>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</si>
  <si>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</si>
  <si>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</si>
  <si>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</si>
  <si>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</si>
  <si>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</si>
  <si>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</si>
  <si>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</si>
  <si>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</si>
  <si>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</si>
  <si>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</si>
  <si>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</si>
  <si>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</si>
  <si>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</si>
  <si>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</si>
  <si>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</si>
  <si>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</si>
  <si>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</si>
  <si>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</si>
  <si>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</si>
  <si>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</si>
  <si>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</si>
  <si>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</si>
  <si>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</si>
  <si>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</si>
  <si>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</si>
  <si>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</si>
  <si>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</si>
  <si>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</si>
  <si>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</si>
  <si>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</si>
  <si>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</si>
  <si>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</si>
  <si>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</si>
  <si>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</si>
  <si>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</si>
  <si>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</si>
  <si>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</si>
  <si>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</si>
  <si>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</si>
  <si>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</si>
  <si>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</si>
  <si>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</si>
  <si>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</si>
  <si>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</si>
  <si>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</si>
  <si>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</si>
  <si>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</si>
  <si>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</si>
  <si>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</si>
  <si>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</si>
  <si>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</si>
  <si>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</si>
  <si>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</si>
  <si>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</si>
  <si>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</si>
  <si>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</si>
  <si>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</si>
  <si>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</si>
  <si>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</si>
  <si>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</si>
  <si>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</si>
  <si>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</si>
  <si>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</si>
  <si>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</si>
  <si>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</si>
  <si>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</si>
  <si>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</si>
  <si>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</si>
  <si>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</si>
  <si>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</si>
  <si>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</si>
  <si>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</si>
  <si>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</si>
  <si>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</si>
  <si>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</si>
  <si>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</si>
  <si>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</si>
  <si>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</si>
  <si>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</si>
  <si>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</si>
  <si>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</si>
  <si>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</si>
  <si>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</si>
  <si>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</si>
  <si>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</si>
  <si>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</si>
  <si>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</si>
  <si>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</si>
  <si>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</si>
  <si>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</si>
  <si>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</si>
  <si>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</si>
  <si>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</si>
  <si>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</si>
  <si>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</si>
  <si>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</si>
  <si>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</si>
  <si>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</si>
  <si>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</si>
  <si>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</si>
  <si>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</si>
  <si>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</si>
  <si>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</si>
  <si>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</si>
  <si>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</si>
  <si>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</si>
  <si>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</si>
  <si>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</si>
  <si>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</si>
  <si>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</si>
  <si>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</si>
  <si>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</si>
  <si>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</si>
  <si>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</si>
  <si>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</si>
  <si>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</si>
  <si>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</si>
  <si>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</si>
  <si>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</si>
  <si>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</si>
  <si>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</si>
  <si>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</si>
  <si>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</si>
  <si>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</si>
  <si>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</si>
  <si>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</si>
  <si>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</si>
  <si>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</si>
  <si>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</si>
  <si>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</si>
  <si>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</si>
  <si>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</si>
  <si>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</si>
  <si>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</si>
  <si>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</si>
  <si>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</si>
  <si>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</si>
  <si>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</si>
  <si>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</si>
  <si>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</si>
  <si>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</si>
  <si>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</si>
  <si>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</si>
  <si>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</si>
  <si>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</si>
  <si>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</si>
  <si>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</si>
  <si>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</si>
  <si>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</si>
  <si>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</si>
  <si>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</si>
  <si>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</si>
  <si>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</si>
  <si>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</si>
  <si>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</si>
  <si>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</si>
  <si>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</si>
  <si>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</si>
  <si>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</si>
  <si>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</si>
  <si>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</si>
  <si>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</si>
  <si>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</si>
  <si>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</si>
  <si>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</si>
  <si>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</si>
  <si>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</si>
  <si>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</si>
  <si>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</si>
  <si>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</si>
  <si>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</si>
  <si>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</si>
  <si>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</si>
  <si>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</si>
  <si>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</si>
  <si>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</si>
  <si>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</si>
  <si>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</si>
  <si>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</si>
  <si>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</si>
  <si>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</si>
  <si>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</si>
  <si>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</si>
  <si>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</si>
  <si>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</si>
  <si>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</si>
  <si>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</si>
  <si>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</si>
  <si>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</si>
  <si>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</si>
  <si>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</si>
  <si>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</si>
  <si>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</si>
  <si>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</si>
  <si>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</si>
  <si>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</si>
  <si>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</si>
  <si>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</si>
  <si>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</si>
  <si>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</si>
  <si>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</si>
  <si>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</si>
  <si>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</si>
  <si>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</si>
  <si>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</si>
  <si>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</si>
  <si>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</si>
  <si>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</si>
  <si>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</si>
  <si>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</si>
  <si>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</si>
  <si>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</si>
  <si>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</si>
  <si>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</si>
  <si>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</si>
  <si>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</si>
  <si>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</si>
  <si>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</si>
  <si>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</si>
  <si>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</si>
  <si>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</si>
  <si>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</si>
  <si>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</si>
  <si>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</si>
  <si>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</si>
  <si>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</si>
  <si>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</si>
  <si>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</si>
  <si>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</si>
  <si>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</si>
  <si>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</si>
  <si>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</si>
  <si>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</si>
  <si>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</si>
  <si>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</si>
  <si>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</si>
  <si>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</si>
  <si>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</si>
  <si>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</si>
  <si>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</si>
  <si>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</si>
  <si>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</si>
  <si>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</si>
  <si>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</si>
  <si>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</si>
  <si>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</si>
  <si>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</si>
  <si>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</si>
  <si>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</si>
  <si>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</si>
  <si>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</si>
  <si>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</si>
  <si>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</si>
  <si>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</si>
  <si>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</si>
  <si>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</si>
  <si>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</si>
  <si>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</si>
  <si>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</si>
  <si>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</si>
  <si>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</si>
  <si>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</si>
  <si>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</si>
  <si>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</si>
  <si>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</si>
  <si>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</si>
  <si>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</si>
  <si>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</si>
  <si>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</si>
  <si>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</si>
  <si>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</si>
  <si>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</si>
  <si>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</si>
  <si>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</si>
  <si>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</si>
  <si>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</si>
  <si>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</si>
  <si>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</si>
  <si>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</si>
  <si>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</si>
  <si>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</si>
  <si>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</si>
  <si>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</si>
  <si>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</si>
  <si>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</si>
  <si>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</si>
  <si>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</si>
  <si>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</si>
  <si>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</si>
  <si>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</si>
  <si>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</si>
  <si>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</si>
  <si>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</si>
  <si>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</si>
  <si>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</si>
  <si>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</si>
  <si>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</si>
  <si>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</si>
  <si>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</si>
  <si>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</si>
  <si>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</si>
  <si>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</si>
  <si>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</si>
  <si>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</si>
  <si>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</si>
  <si>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</si>
  <si>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</si>
  <si>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</si>
  <si>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</si>
  <si>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</si>
  <si>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</si>
  <si>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</si>
  <si>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</si>
  <si>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</si>
  <si>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</si>
  <si>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</si>
  <si>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</si>
  <si>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</si>
  <si>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</si>
  <si>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</si>
  <si>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</si>
  <si>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</si>
  <si>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</si>
  <si>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</si>
  <si>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</si>
  <si>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</si>
  <si>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</si>
  <si>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</si>
  <si>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</si>
  <si>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</si>
  <si>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</si>
  <si>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</si>
  <si>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</si>
  <si>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</si>
  <si>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</si>
  <si>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</si>
  <si>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</si>
  <si>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</si>
  <si>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</si>
  <si>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</si>
  <si>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</si>
  <si>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</si>
  <si>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</si>
  <si>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</si>
  <si>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</si>
  <si>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</si>
  <si>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</si>
  <si>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</si>
  <si>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</si>
  <si>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</si>
  <si>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</si>
  <si>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</si>
  <si>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</si>
  <si>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</si>
  <si>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</si>
  <si>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</si>
  <si>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</si>
  <si>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</si>
  <si>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</si>
  <si>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</si>
  <si>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</si>
  <si>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</si>
  <si>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</si>
  <si>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</si>
  <si>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</si>
  <si>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</si>
  <si>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</si>
  <si>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</si>
  <si>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</si>
  <si>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</si>
  <si>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</si>
  <si>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</si>
  <si>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</si>
  <si>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</si>
  <si>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</si>
  <si>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</si>
  <si>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</si>
  <si>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</si>
  <si>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</si>
  <si>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</si>
  <si>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</si>
  <si>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</si>
  <si>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</si>
  <si>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</si>
  <si>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</si>
  <si>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</si>
  <si>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</si>
  <si>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</si>
  <si>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</si>
  <si>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</si>
  <si>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</si>
  <si>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</si>
  <si>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</si>
  <si>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</si>
  <si>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</si>
  <si>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</si>
  <si>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</si>
  <si>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</si>
  <si>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</si>
  <si>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</si>
  <si>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</si>
  <si>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</si>
  <si>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</si>
  <si>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</si>
  <si>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</si>
  <si>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</si>
  <si>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</si>
  <si>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</si>
  <si>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</si>
  <si>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</si>
  <si>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</si>
  <si>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</si>
  <si>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</si>
  <si>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</si>
  <si>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</si>
  <si>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</si>
  <si>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</si>
  <si>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</si>
  <si>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</si>
  <si>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</si>
  <si>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</si>
  <si>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</si>
  <si>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</si>
  <si>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</si>
  <si>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</si>
  <si>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</si>
  <si>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</si>
  <si>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</si>
  <si>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</si>
  <si>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</si>
  <si>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</si>
  <si>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</si>
  <si>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</si>
  <si>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</si>
  <si>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</si>
  <si>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</si>
  <si>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</si>
  <si>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</si>
  <si>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</si>
  <si>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</si>
  <si>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</si>
  <si>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</si>
  <si>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</si>
  <si>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</si>
  <si>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</si>
  <si>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</si>
  <si>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</si>
  <si>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</si>
  <si>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</si>
  <si>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</si>
  <si>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</si>
  <si>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</si>
  <si>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</si>
  <si>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</si>
  <si>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</si>
  <si>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</si>
  <si>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</si>
  <si>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</si>
  <si>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</si>
  <si>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</si>
  <si>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</si>
  <si>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</si>
  <si>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</si>
  <si>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</si>
  <si>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</si>
  <si>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</si>
  <si>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</si>
  <si>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</si>
  <si>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</si>
  <si>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</si>
  <si>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</si>
  <si>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</si>
  <si>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</si>
  <si>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</si>
  <si>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</si>
  <si>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</si>
  <si>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</si>
  <si>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</si>
  <si>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</si>
  <si>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</si>
  <si>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</si>
  <si>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</si>
  <si>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</si>
  <si>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</si>
  <si>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</si>
  <si>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</si>
  <si>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</si>
  <si>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</si>
  <si>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</si>
  <si>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</si>
  <si>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</si>
  <si>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</si>
  <si>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</si>
  <si>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</si>
  <si>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</si>
  <si>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</si>
  <si>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</si>
  <si>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</si>
  <si>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</si>
  <si>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</si>
  <si>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</si>
  <si>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</si>
  <si>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</si>
  <si>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</si>
  <si>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</si>
  <si>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</si>
  <si>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</si>
  <si>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</si>
  <si>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</si>
  <si>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</si>
  <si>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</si>
  <si>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</si>
  <si>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</si>
  <si>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</si>
  <si>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</si>
  <si>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</si>
  <si>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</si>
  <si>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</si>
  <si>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</si>
  <si>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</si>
  <si>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</si>
  <si>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</si>
  <si>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</si>
  <si>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</si>
  <si>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</si>
  <si>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</si>
  <si>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</si>
  <si>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</si>
  <si>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</si>
  <si>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</si>
  <si>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</si>
  <si>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</si>
  <si>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</si>
  <si>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</si>
  <si>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</si>
  <si>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</si>
  <si>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</si>
  <si>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</si>
  <si>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</si>
  <si>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</si>
  <si>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</si>
  <si>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</si>
  <si>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</si>
  <si>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</si>
  <si>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</si>
  <si>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</si>
  <si>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</si>
  <si>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</si>
  <si>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</si>
  <si>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</si>
  <si>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</si>
  <si>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</si>
  <si>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</si>
  <si>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</si>
  <si>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</si>
  <si>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</si>
  <si>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</si>
  <si>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</si>
  <si>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</si>
  <si>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</si>
  <si>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</si>
  <si>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</si>
  <si>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</si>
  <si>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</si>
  <si>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</si>
  <si>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</si>
  <si>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</si>
  <si>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</si>
  <si>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</si>
  <si>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</si>
  <si>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</si>
  <si>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</si>
  <si>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</si>
  <si>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</si>
  <si>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</si>
  <si>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</si>
  <si>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</si>
  <si>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</si>
  <si>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</si>
  <si>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</si>
  <si>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</si>
  <si>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</si>
  <si>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</si>
  <si>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</si>
  <si>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</si>
  <si>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</si>
  <si>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</si>
  <si>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</si>
  <si>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</si>
  <si>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</si>
  <si>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</si>
  <si>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</si>
  <si>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</si>
  <si>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</si>
  <si>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</si>
  <si>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</si>
  <si>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</si>
  <si>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</si>
  <si>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</si>
  <si>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</si>
  <si>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</si>
  <si>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</si>
  <si>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</si>
  <si>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</si>
  <si>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</si>
  <si>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</si>
  <si>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</si>
  <si>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</si>
  <si>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</si>
  <si>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</si>
  <si>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</si>
  <si>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</si>
  <si>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</si>
  <si>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</si>
  <si>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</si>
  <si>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</si>
  <si>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</si>
  <si>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</si>
  <si>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</si>
  <si>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</si>
  <si>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</si>
  <si>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</si>
  <si>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</si>
  <si>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</si>
  <si>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</si>
  <si>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</si>
  <si>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</si>
  <si>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</si>
  <si>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</si>
  <si>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</si>
  <si>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</si>
  <si>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</si>
  <si>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</si>
  <si>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</si>
  <si>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</si>
  <si>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</si>
  <si>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</si>
  <si>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</si>
  <si>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</si>
  <si>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</si>
  <si>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</si>
  <si>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</si>
  <si>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</si>
  <si>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</si>
  <si>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</si>
  <si>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</si>
  <si>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</si>
  <si>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</si>
  <si>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</si>
  <si>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</si>
  <si>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</si>
  <si>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</si>
  <si>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</si>
  <si>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</si>
  <si>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</si>
  <si>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</si>
  <si>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</si>
  <si>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</si>
  <si>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</si>
  <si>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</si>
  <si>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</si>
  <si>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</si>
  <si>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</si>
  <si>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</si>
  <si>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</si>
  <si>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</si>
  <si>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</si>
  <si>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</si>
  <si>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</si>
  <si>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</si>
  <si>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</si>
  <si>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</si>
  <si>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</si>
  <si>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</si>
  <si>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</si>
  <si>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</si>
  <si>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</si>
  <si>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</si>
  <si>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</si>
  <si>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</si>
  <si>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</si>
  <si>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</si>
  <si>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</si>
  <si>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</si>
  <si>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</si>
  <si>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</si>
  <si>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</si>
  <si>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</si>
  <si>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</si>
  <si>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</si>
  <si>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</si>
  <si>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</si>
  <si>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</si>
  <si>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</si>
  <si>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</si>
  <si>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</si>
  <si>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</si>
  <si>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</si>
  <si>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</si>
  <si>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</si>
  <si>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</si>
  <si>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</si>
  <si>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</si>
  <si>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</si>
  <si>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</si>
  <si>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</si>
  <si>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</si>
  <si>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</si>
  <si>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</si>
  <si>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</si>
  <si>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</si>
  <si>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</si>
  <si>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</si>
  <si>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</si>
  <si>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</si>
  <si>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</si>
  <si>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</si>
  <si>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</si>
  <si>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</si>
  <si>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</si>
  <si>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</si>
  <si>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</si>
  <si>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</si>
  <si>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</si>
  <si>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</si>
  <si>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</si>
  <si>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</si>
  <si>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</si>
  <si>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</si>
  <si>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</si>
  <si>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</si>
  <si>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</si>
  <si>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</si>
  <si>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</si>
  <si>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</si>
  <si>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</si>
  <si>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</si>
  <si>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</si>
  <si>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</si>
  <si>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</si>
  <si>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</si>
  <si>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</si>
  <si>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</si>
  <si>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</si>
  <si>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</si>
  <si>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</si>
  <si>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</si>
  <si>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</si>
  <si>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</si>
  <si>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</si>
  <si>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</si>
  <si>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</si>
  <si>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</si>
  <si>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</si>
  <si>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</si>
  <si>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</si>
  <si>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</si>
  <si>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</si>
  <si>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</si>
  <si>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</si>
  <si>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</si>
  <si>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</si>
  <si>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</si>
  <si>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</si>
  <si>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</si>
  <si>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</si>
  <si>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</si>
  <si>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</si>
  <si>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</si>
  <si>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</si>
  <si>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</si>
  <si>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</si>
  <si>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</si>
  <si>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</si>
  <si>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</si>
  <si>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</si>
  <si>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</si>
  <si>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</si>
  <si>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</si>
  <si>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</si>
  <si>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</si>
  <si>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</si>
  <si>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</si>
  <si>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</si>
  <si>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</si>
  <si>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</si>
  <si>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</si>
  <si>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</si>
  <si>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</si>
  <si>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</si>
  <si>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</si>
  <si>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</si>
  <si>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</si>
  <si>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</si>
  <si>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</si>
  <si>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</si>
  <si>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</si>
  <si>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</si>
  <si>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</si>
  <si>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</si>
  <si>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</si>
  <si>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</si>
  <si>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</si>
  <si>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</si>
  <si>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</si>
  <si>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</si>
  <si>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</si>
  <si>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</si>
  <si>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</si>
  <si>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</si>
  <si>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</si>
  <si>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</si>
  <si>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</si>
  <si>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</si>
  <si>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</si>
  <si>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</si>
  <si>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</si>
  <si>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</si>
  <si>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</si>
  <si>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</si>
  <si>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</si>
  <si>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</si>
  <si>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</si>
  <si>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</si>
  <si>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</si>
  <si>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</si>
  <si>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</si>
  <si>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</si>
  <si>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</si>
  <si>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</si>
  <si>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</si>
  <si>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</si>
  <si>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</si>
  <si>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</si>
  <si>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</si>
  <si>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</si>
  <si>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</si>
  <si>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</si>
  <si>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</si>
  <si>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</si>
  <si>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</si>
  <si>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</si>
  <si>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</si>
  <si>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</si>
  <si>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</si>
  <si>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</si>
  <si>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</si>
  <si>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</si>
  <si>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</si>
  <si>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</si>
  <si>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</si>
  <si>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</si>
  <si>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</si>
  <si>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</si>
  <si>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</si>
  <si>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</si>
  <si>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</si>
  <si>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</si>
  <si>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</si>
  <si>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</si>
  <si>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</si>
  <si>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</si>
  <si>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</si>
  <si>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</si>
  <si>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</si>
  <si>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</si>
  <si>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</si>
  <si>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</si>
  <si>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</si>
  <si>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</si>
  <si>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</si>
  <si>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</si>
  <si>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</si>
  <si>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</si>
  <si>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</si>
  <si>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</si>
  <si>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</si>
  <si>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</si>
  <si>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</si>
  <si>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</si>
  <si>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</si>
  <si>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</si>
  <si>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</si>
  <si>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</si>
  <si>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</si>
  <si>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</si>
  <si>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</si>
  <si>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</si>
  <si>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</si>
  <si>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</si>
  <si>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</si>
  <si>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</si>
  <si>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</si>
  <si>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</si>
  <si>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</si>
  <si>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</si>
  <si>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</si>
  <si>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</si>
  <si>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</si>
  <si>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</si>
  <si>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</si>
  <si>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</si>
  <si>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</si>
  <si>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</si>
  <si>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</si>
  <si>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</si>
  <si>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</si>
  <si>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</si>
  <si>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</si>
  <si>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</si>
  <si>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</si>
  <si>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</si>
  <si>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</si>
  <si>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</si>
  <si>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</si>
  <si>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</si>
  <si>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</si>
  <si>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</si>
  <si>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</si>
  <si>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</si>
  <si>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</si>
  <si>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</si>
  <si>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</si>
  <si>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</si>
  <si>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</si>
  <si>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</si>
  <si>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</si>
  <si>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</si>
  <si>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</si>
  <si>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</si>
  <si>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</si>
  <si>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</si>
  <si>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</si>
  <si>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</si>
  <si>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</si>
  <si>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</si>
  <si>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</si>
  <si>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</si>
  <si>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</si>
  <si>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</si>
  <si>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</si>
  <si>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</si>
  <si>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</si>
  <si>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</si>
  <si>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</si>
  <si>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</si>
  <si>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</si>
  <si>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</si>
  <si>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</si>
  <si>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</si>
  <si>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</si>
  <si>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</si>
  <si>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</si>
  <si>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</si>
  <si>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</si>
  <si>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</si>
  <si>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</si>
  <si>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</si>
  <si>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</si>
  <si>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</si>
  <si>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</si>
  <si>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</si>
  <si>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</si>
  <si>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</si>
  <si>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</si>
  <si>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</si>
  <si>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</si>
  <si>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</si>
  <si>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</si>
  <si>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</si>
  <si>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</si>
  <si>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</si>
  <si>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</si>
  <si>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</si>
  <si>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</si>
  <si>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</si>
  <si>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</si>
  <si>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</si>
  <si>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</si>
  <si>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</si>
  <si>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</si>
  <si>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</si>
  <si>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</si>
  <si>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</si>
  <si>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</si>
  <si>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</si>
  <si>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</si>
  <si>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</si>
  <si>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</si>
  <si>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</si>
  <si>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</si>
  <si>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</si>
  <si>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</si>
  <si>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</si>
  <si>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</si>
  <si>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</si>
  <si>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</si>
  <si>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</si>
  <si>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</si>
  <si>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</si>
  <si>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</si>
  <si>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</si>
  <si>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</si>
  <si>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</si>
  <si>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</si>
  <si>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</si>
  <si>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</si>
  <si>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</si>
  <si>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</si>
  <si>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</si>
  <si>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</si>
  <si>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</si>
  <si>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</si>
  <si>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</si>
  <si>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</si>
  <si>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</si>
  <si>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</si>
  <si>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</si>
  <si>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</si>
  <si>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</si>
  <si>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</si>
  <si>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</si>
  <si>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</si>
  <si>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</si>
  <si>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</si>
  <si>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</si>
  <si>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</si>
  <si>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</si>
  <si>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</si>
  <si>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</si>
  <si>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</si>
  <si>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</si>
  <si>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</si>
  <si>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</si>
  <si>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</si>
  <si>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</si>
  <si>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</si>
  <si>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</si>
  <si>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</si>
  <si>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</si>
  <si>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</si>
  <si>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</si>
  <si>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</si>
  <si>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</si>
  <si>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</si>
  <si>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</si>
  <si>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</si>
  <si>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</si>
  <si>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</si>
  <si>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</si>
  <si>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</si>
  <si>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</si>
  <si>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</si>
  <si>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</si>
  <si>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</si>
  <si>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</si>
  <si>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</si>
  <si>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</si>
  <si>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</si>
  <si>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</si>
  <si>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</si>
  <si>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</si>
  <si>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</si>
  <si>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</si>
  <si>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</si>
  <si>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</si>
  <si>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</si>
  <si>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</si>
  <si>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</si>
  <si>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</si>
  <si>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</si>
  <si>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</si>
  <si>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</si>
  <si>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</si>
  <si>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</si>
  <si>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</si>
  <si>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</si>
  <si>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</si>
  <si>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</si>
  <si>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</si>
  <si>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</si>
  <si>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</si>
  <si>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</si>
  <si>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</si>
  <si>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</si>
  <si>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</si>
  <si>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</si>
  <si>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</si>
  <si>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</si>
  <si>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</si>
  <si>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</si>
  <si>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</si>
  <si>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</si>
  <si>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</si>
  <si>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</si>
  <si>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</si>
  <si>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</si>
  <si>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</si>
  <si>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</si>
  <si>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</si>
  <si>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</si>
  <si>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</si>
  <si>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</si>
  <si>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</si>
  <si>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</si>
  <si>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</si>
  <si>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</si>
  <si>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</si>
  <si>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</si>
  <si>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</si>
  <si>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</si>
  <si>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</si>
  <si>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</si>
  <si>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</si>
  <si>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</si>
  <si>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</si>
  <si>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</si>
  <si>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</si>
  <si>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</si>
  <si>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</si>
  <si>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</si>
  <si>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</si>
  <si>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</si>
  <si>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</si>
  <si>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</si>
  <si>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</si>
  <si>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</si>
  <si>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</si>
  <si>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</si>
  <si>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</si>
  <si>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</si>
  <si>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</si>
  <si>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</si>
  <si>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</si>
  <si>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</si>
  <si>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</si>
  <si>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</si>
  <si>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</si>
  <si>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</si>
  <si>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</si>
  <si>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</si>
  <si>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</si>
  <si>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</si>
  <si>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</si>
  <si>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</si>
  <si>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</si>
  <si>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</si>
  <si>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</si>
  <si>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</si>
  <si>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</si>
  <si>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</si>
  <si>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</si>
  <si>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</si>
  <si>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</si>
  <si>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</si>
  <si>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</si>
  <si>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</si>
  <si>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</si>
  <si>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</si>
  <si>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</si>
  <si>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</si>
  <si>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</si>
  <si>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</si>
  <si>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</si>
  <si>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</si>
  <si>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</si>
  <si>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</si>
  <si>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</si>
  <si>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</si>
  <si>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</si>
  <si>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</si>
  <si>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</si>
  <si>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</si>
  <si>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</si>
  <si>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</si>
  <si>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</si>
  <si>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</si>
  <si>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</si>
  <si>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</si>
  <si>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</si>
  <si>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</si>
  <si>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</si>
  <si>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</si>
  <si>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</si>
  <si>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</si>
  <si>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</si>
  <si>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</si>
  <si>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</si>
  <si>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</si>
  <si>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</si>
  <si>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</si>
  <si>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</si>
  <si>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</si>
  <si>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</si>
  <si>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</si>
  <si>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</si>
  <si>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</si>
  <si>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</si>
  <si>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</si>
  <si>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</si>
  <si>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</si>
  <si>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</si>
  <si>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</si>
  <si>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</si>
  <si>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</si>
  <si>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</si>
  <si>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</si>
  <si>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</si>
  <si>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</si>
  <si>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</si>
  <si>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</si>
  <si>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</si>
  <si>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</si>
  <si>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</si>
  <si>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</si>
  <si>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</si>
  <si>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</si>
  <si>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</si>
  <si>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</si>
  <si>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</si>
  <si>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</si>
  <si>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</si>
  <si>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</si>
  <si>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</si>
  <si>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</si>
  <si>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</si>
  <si>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</si>
  <si>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</si>
  <si>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</si>
  <si>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</si>
  <si>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</si>
  <si>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</si>
  <si>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</si>
  <si>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</si>
  <si>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</si>
  <si>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</si>
  <si>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</si>
  <si>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</si>
  <si>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</si>
  <si>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</si>
  <si>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</si>
  <si>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</si>
  <si>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</si>
  <si>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</si>
  <si>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</si>
  <si>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</si>
  <si>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</si>
  <si>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</si>
  <si>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</si>
  <si>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</si>
  <si>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</si>
  <si>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</si>
  <si>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</si>
  <si>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</si>
  <si>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</si>
  <si>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</si>
  <si>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</si>
  <si>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</si>
  <si>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</si>
  <si>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</si>
  <si>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</si>
  <si>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</si>
  <si>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</si>
  <si>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</si>
  <si>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</si>
  <si>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</si>
  <si>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</si>
  <si>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</si>
  <si>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</si>
  <si>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</si>
  <si>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</si>
  <si>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</si>
  <si>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</si>
  <si>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</si>
  <si>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</si>
  <si>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</si>
  <si>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</si>
  <si>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</si>
  <si>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</si>
  <si>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</si>
  <si>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</si>
  <si>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</si>
  <si>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</si>
  <si>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</si>
  <si>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</si>
  <si>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</si>
  <si>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</si>
  <si>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</si>
  <si>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</si>
  <si>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</si>
  <si>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</si>
  <si>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</si>
  <si>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</si>
  <si>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</si>
  <si>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</si>
  <si>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</si>
  <si>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</si>
  <si>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</si>
  <si>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</si>
  <si>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</si>
  <si>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</si>
  <si>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</si>
  <si>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</si>
  <si>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</si>
  <si>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</si>
  <si>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</si>
  <si>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</si>
  <si>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</si>
  <si>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</si>
  <si>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</si>
  <si>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</si>
  <si>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</si>
  <si>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</si>
  <si>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</si>
  <si>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</si>
  <si>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</si>
  <si>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</si>
  <si>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</si>
  <si>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</si>
  <si>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</si>
  <si>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</si>
  <si>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</si>
  <si>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</si>
  <si>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</si>
  <si>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</si>
  <si>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</si>
  <si>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</si>
  <si>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</si>
  <si>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</si>
  <si>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</si>
  <si>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</si>
  <si>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</si>
  <si>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</si>
  <si>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</si>
  <si>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</si>
  <si>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</si>
  <si>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</si>
  <si>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</si>
  <si>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</si>
  <si>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</si>
  <si>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</si>
  <si>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</si>
  <si>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</si>
  <si>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</si>
  <si>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</si>
  <si>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</si>
  <si>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</si>
  <si>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</si>
  <si>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</si>
  <si>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</si>
  <si>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</si>
  <si>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</si>
  <si>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</si>
  <si>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</si>
  <si>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</si>
  <si>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</si>
  <si>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</si>
  <si>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</si>
  <si>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</si>
  <si>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</si>
  <si>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</si>
  <si>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</si>
  <si>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</si>
  <si>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</si>
  <si>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</si>
  <si>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</si>
  <si>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</si>
  <si>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</si>
  <si>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</si>
  <si>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</si>
  <si>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</si>
  <si>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</si>
  <si>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</si>
  <si>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</si>
  <si>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</si>
  <si>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</si>
  <si>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</si>
  <si>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</si>
  <si>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</si>
  <si>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</si>
  <si>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</si>
  <si>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</si>
  <si>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</si>
  <si>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</si>
  <si>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</si>
  <si>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</si>
  <si>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</si>
  <si>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</si>
  <si>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</si>
  <si>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</si>
  <si>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</si>
  <si>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</si>
  <si>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</si>
  <si>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</si>
  <si>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</si>
  <si>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</si>
  <si>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</si>
  <si>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</si>
  <si>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</si>
  <si>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</si>
  <si>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</si>
  <si>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</si>
  <si>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</si>
  <si>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</si>
  <si>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</si>
  <si>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</si>
  <si>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</si>
  <si>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</si>
  <si>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</si>
  <si>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</si>
  <si>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</si>
  <si>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</si>
  <si>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</si>
  <si>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</si>
  <si>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</si>
  <si>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</si>
  <si>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</si>
  <si>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</si>
  <si>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</si>
  <si>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</si>
  <si>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</si>
  <si>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</si>
  <si>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</si>
  <si>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</si>
  <si>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</si>
  <si>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</si>
  <si>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</si>
  <si>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</si>
  <si>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</si>
  <si>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</si>
  <si>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</si>
  <si>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</si>
  <si>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</si>
  <si>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</si>
  <si>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</si>
  <si>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</si>
  <si>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</si>
  <si>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</si>
  <si>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</si>
  <si>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</si>
  <si>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</si>
  <si>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</si>
  <si>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</si>
  <si>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</si>
  <si>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</si>
  <si>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</si>
  <si>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</si>
  <si>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</si>
  <si>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</si>
  <si>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</si>
  <si>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</si>
  <si>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</si>
  <si>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</si>
  <si>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</si>
  <si>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</si>
  <si>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</si>
  <si>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</si>
  <si>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</si>
  <si>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</si>
  <si>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</si>
  <si>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</si>
  <si>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</si>
  <si>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</si>
  <si>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</si>
  <si>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</si>
  <si>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</si>
  <si>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</si>
  <si>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</si>
  <si>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</si>
  <si>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</si>
  <si>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</si>
  <si>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</si>
  <si>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</si>
  <si>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</si>
  <si>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</si>
  <si>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</si>
  <si>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</si>
  <si>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</si>
  <si>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</si>
  <si>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</si>
  <si>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</si>
  <si>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</si>
  <si>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</si>
  <si>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</si>
  <si>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</si>
  <si>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</si>
  <si>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</si>
  <si>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</si>
  <si>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</si>
  <si>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</si>
  <si>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</si>
  <si>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</si>
  <si>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</si>
  <si>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</si>
  <si>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</si>
  <si>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</si>
  <si>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</si>
  <si>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</si>
  <si>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</si>
  <si>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</si>
  <si>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</si>
  <si>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</si>
  <si>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</si>
  <si>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</si>
  <si>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</si>
  <si>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</si>
  <si>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</si>
  <si>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</si>
  <si>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</si>
  <si>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</si>
  <si>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</si>
  <si>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</si>
  <si>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</si>
  <si>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</si>
  <si>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</si>
  <si>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</si>
  <si>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</si>
  <si>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</si>
  <si>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</si>
  <si>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</si>
  <si>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</si>
  <si>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</si>
  <si>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</si>
  <si>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</si>
  <si>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</si>
  <si>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</si>
  <si>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</si>
  <si>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</si>
  <si>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</si>
  <si>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</si>
  <si>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</si>
  <si>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</si>
  <si>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</si>
  <si>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</si>
  <si>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</si>
  <si>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</si>
  <si>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</si>
  <si>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</si>
  <si>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</si>
  <si>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</si>
  <si>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</si>
  <si>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</si>
  <si>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</si>
  <si>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</si>
  <si>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</si>
  <si>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</si>
  <si>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</si>
  <si>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</si>
  <si>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</si>
  <si>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</si>
  <si>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</si>
  <si>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</si>
  <si>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</si>
  <si>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</si>
  <si>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</si>
  <si>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</si>
  <si>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</si>
  <si>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</si>
  <si>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</si>
  <si>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</si>
  <si>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</si>
  <si>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</si>
  <si>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</si>
  <si>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</si>
  <si>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</si>
  <si>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</si>
  <si>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</si>
  <si>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</si>
  <si>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</si>
  <si>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</si>
  <si>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</si>
  <si>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</si>
  <si>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</si>
  <si>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</si>
  <si>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</si>
  <si>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</si>
  <si>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</si>
  <si>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</si>
  <si>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</si>
  <si>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</si>
  <si>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</si>
  <si>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</si>
  <si>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</si>
  <si>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</si>
  <si>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</si>
  <si>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</si>
  <si>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</si>
  <si>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</si>
  <si>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</si>
  <si>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</si>
  <si>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</si>
  <si>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</si>
  <si>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</si>
  <si>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</si>
  <si>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</si>
  <si>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</si>
  <si>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</si>
  <si>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</si>
  <si>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</si>
  <si>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</si>
  <si>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</si>
  <si>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</si>
  <si>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</si>
  <si>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</si>
  <si>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</si>
  <si>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</si>
  <si>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</si>
  <si>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</si>
  <si>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</si>
  <si>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</si>
  <si>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</si>
  <si>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</si>
  <si>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</si>
  <si>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</si>
  <si>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</si>
  <si>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</si>
  <si>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</si>
  <si>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</si>
  <si>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</si>
  <si>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</si>
  <si>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</si>
  <si>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</si>
  <si>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</si>
  <si>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</si>
  <si>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</si>
  <si>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</si>
  <si>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</si>
  <si>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</si>
  <si>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</si>
  <si>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</si>
  <si>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</si>
  <si>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</si>
  <si>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</si>
  <si>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</si>
  <si>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</si>
  <si>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</si>
  <si>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</si>
  <si>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</si>
  <si>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</si>
  <si>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</si>
  <si>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</si>
  <si>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</si>
  <si>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</si>
  <si>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</si>
  <si>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</si>
  <si>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</si>
  <si>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</si>
  <si>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</si>
  <si>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</si>
  <si>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</si>
  <si>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</si>
  <si>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</si>
  <si>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</si>
  <si>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</si>
  <si>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</si>
  <si>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</si>
  <si>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</si>
  <si>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</si>
  <si>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</si>
  <si>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</si>
  <si>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</si>
  <si>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</si>
  <si>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</si>
  <si>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</si>
  <si>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</si>
  <si>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</si>
  <si>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</si>
  <si>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</si>
  <si>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</si>
  <si>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</si>
  <si>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</si>
  <si>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</si>
  <si>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</si>
  <si>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</si>
  <si>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</si>
  <si>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</si>
  <si>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</si>
  <si>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</si>
  <si>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</si>
  <si>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</si>
  <si>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</si>
  <si>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</si>
  <si>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</si>
  <si>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</si>
  <si>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</si>
  <si>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</si>
  <si>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</si>
  <si>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</si>
  <si>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</si>
  <si>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</si>
  <si>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</si>
  <si>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</si>
  <si>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</si>
  <si>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</si>
  <si>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</si>
  <si>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</si>
  <si>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</si>
  <si>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</si>
  <si>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</si>
  <si>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</si>
  <si>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</si>
  <si>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</si>
  <si>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</si>
  <si>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</si>
  <si>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</si>
  <si>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</si>
  <si>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</si>
  <si>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</si>
  <si>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</si>
  <si>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</si>
  <si>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</si>
  <si>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</si>
  <si>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</si>
  <si>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</si>
  <si>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</si>
  <si>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</si>
  <si>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</si>
  <si>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</si>
  <si>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</si>
  <si>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</si>
  <si>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</si>
  <si>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</si>
  <si>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</si>
  <si>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</si>
  <si>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</si>
  <si>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</si>
  <si>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</si>
  <si>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</si>
  <si>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</si>
  <si>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</si>
  <si>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</si>
  <si>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</si>
  <si>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</si>
  <si>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</si>
  <si>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</si>
  <si>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</si>
  <si>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</si>
  <si>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</si>
  <si>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</si>
  <si>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</si>
  <si>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</si>
  <si>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</si>
  <si>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</si>
  <si>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</si>
  <si>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</si>
  <si>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</si>
  <si>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</si>
  <si>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</si>
  <si>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</si>
  <si>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</si>
  <si>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</si>
  <si>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</si>
  <si>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</si>
  <si>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</si>
  <si>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</si>
  <si>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</si>
  <si>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</si>
  <si>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</si>
  <si>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</si>
  <si>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</si>
  <si>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</si>
  <si>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</si>
  <si>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</si>
  <si>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</si>
  <si>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</si>
  <si>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</si>
  <si>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</si>
  <si>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</si>
  <si>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</si>
  <si>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</si>
  <si>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</si>
  <si>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</si>
  <si>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</si>
  <si>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</si>
  <si>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</si>
  <si>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</si>
  <si>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</si>
  <si>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</si>
  <si>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</si>
  <si>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</si>
  <si>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</si>
  <si>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</si>
  <si>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</si>
  <si>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</si>
  <si>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</si>
  <si>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</si>
  <si>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</si>
  <si>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</si>
  <si>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</si>
  <si>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</si>
  <si>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</si>
  <si>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</si>
  <si>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</si>
  <si>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</si>
  <si>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</si>
  <si>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</si>
  <si>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</si>
  <si>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</si>
  <si>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</si>
  <si>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</si>
  <si>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</si>
  <si>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</si>
  <si>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</si>
  <si>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</si>
  <si>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</si>
  <si>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</si>
  <si>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</si>
  <si>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</si>
  <si>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</si>
  <si>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</si>
  <si>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</si>
  <si>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</si>
  <si>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</si>
  <si>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</si>
  <si>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</si>
  <si>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</si>
  <si>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</si>
  <si>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</si>
  <si>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</si>
  <si>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</si>
  <si>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</si>
  <si>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</si>
  <si>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</si>
  <si>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</si>
  <si>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</si>
  <si>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</si>
  <si>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</si>
  <si>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</si>
  <si>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</si>
  <si>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</si>
  <si>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</si>
  <si>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</si>
  <si>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</si>
  <si>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</si>
  <si>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</si>
  <si>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</si>
  <si>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</si>
  <si>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</si>
  <si>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</si>
  <si>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</si>
  <si>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</si>
  <si>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</si>
  <si>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</si>
  <si>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</si>
  <si>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</si>
  <si>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</si>
  <si>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</si>
  <si>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</si>
  <si>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</si>
  <si>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</si>
  <si>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</si>
  <si>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</si>
  <si>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</si>
  <si>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</si>
  <si>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</si>
  <si>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</si>
  <si>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</si>
  <si>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</si>
  <si>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</si>
  <si>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</si>
  <si>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</si>
  <si>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</si>
  <si>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</si>
  <si>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</si>
  <si>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</si>
  <si>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</si>
  <si>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</si>
  <si>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</si>
  <si>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</si>
  <si>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</si>
  <si>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</si>
  <si>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</si>
  <si>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</si>
  <si>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</si>
  <si>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</si>
  <si>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</si>
  <si>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</si>
  <si>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</si>
  <si>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</si>
  <si>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</si>
  <si>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</si>
  <si>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</si>
  <si>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</si>
  <si>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</si>
  <si>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</si>
  <si>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</si>
  <si>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</si>
  <si>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</si>
  <si>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</si>
  <si>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</si>
  <si>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</si>
  <si>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</si>
  <si>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</si>
  <si>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</si>
  <si>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</si>
  <si>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</si>
  <si>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</si>
  <si>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</si>
  <si>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</si>
  <si>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</si>
  <si>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</si>
  <si>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</si>
  <si>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</si>
  <si>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</si>
  <si>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</si>
  <si>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</si>
  <si>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</si>
  <si>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</si>
  <si>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</si>
  <si>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</si>
  <si>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</si>
  <si>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</si>
  <si>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</si>
  <si>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</si>
  <si>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</si>
  <si>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</si>
  <si>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</si>
  <si>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</si>
  <si>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</si>
  <si>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</si>
  <si>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</si>
  <si>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</si>
  <si>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</si>
  <si>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</si>
  <si>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</si>
  <si>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</si>
  <si>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</si>
  <si>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</si>
  <si>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</si>
  <si>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</si>
  <si>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</si>
  <si>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</si>
  <si>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</si>
  <si>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</si>
  <si>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</si>
  <si>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</si>
  <si>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</si>
  <si>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</si>
  <si>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</si>
  <si>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</si>
  <si>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</si>
  <si>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</si>
  <si>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</si>
  <si>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</si>
  <si>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</si>
  <si>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</si>
  <si>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</si>
  <si>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</si>
  <si>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</si>
  <si>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</si>
  <si>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</si>
  <si>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</si>
  <si>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</si>
  <si>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</si>
  <si>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</si>
  <si>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</si>
  <si>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</si>
  <si>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</si>
  <si>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</si>
  <si>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</si>
  <si>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</si>
  <si>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</si>
  <si>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</si>
  <si>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</si>
  <si>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</si>
  <si>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</si>
  <si>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</si>
  <si>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</si>
  <si>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</si>
  <si>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</si>
  <si>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</si>
  <si>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</si>
  <si>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</si>
  <si>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</si>
  <si>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</si>
  <si>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</si>
  <si>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</si>
  <si>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</si>
  <si>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</si>
  <si>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</si>
  <si>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</si>
  <si>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</si>
  <si>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</si>
  <si>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</si>
  <si>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</si>
  <si>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</si>
  <si>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</si>
  <si>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</si>
  <si>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</si>
  <si>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</si>
  <si>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</si>
  <si>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</si>
  <si>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</si>
  <si>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</si>
  <si>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</si>
  <si>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</si>
  <si>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</si>
  <si>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</si>
  <si>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</si>
  <si>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</si>
  <si>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</si>
  <si>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</si>
  <si>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</si>
  <si>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</si>
  <si>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</si>
  <si>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</si>
  <si>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</si>
  <si>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</si>
  <si>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</si>
  <si>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</si>
  <si>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</si>
  <si>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</si>
  <si>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</si>
  <si>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</si>
  <si>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</si>
  <si>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</si>
  <si>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</si>
  <si>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</si>
  <si>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</si>
  <si>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</si>
  <si>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</si>
  <si>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</si>
  <si>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</si>
  <si>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</si>
  <si>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</si>
  <si>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</si>
  <si>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</si>
  <si>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</si>
  <si>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</si>
  <si>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</si>
  <si>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</si>
  <si>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</si>
  <si>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</si>
  <si>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</si>
  <si>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</si>
  <si>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</si>
  <si>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</si>
  <si>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</si>
  <si>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</si>
  <si>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</si>
  <si>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</si>
  <si>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</si>
  <si>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</si>
  <si>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</si>
  <si>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</si>
  <si>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</si>
  <si>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</si>
  <si>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</si>
  <si>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</si>
  <si>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</si>
  <si>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</si>
  <si>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</si>
  <si>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</si>
  <si>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</si>
  <si>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</si>
  <si>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</si>
  <si>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</si>
  <si>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</si>
  <si>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</si>
  <si>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</si>
  <si>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</si>
  <si>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</si>
  <si>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</si>
  <si>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</si>
  <si>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</si>
  <si>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</si>
  <si>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</si>
  <si>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</si>
  <si>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</si>
  <si>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</si>
  <si>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</si>
  <si>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</si>
  <si>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</si>
  <si>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</si>
  <si>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</si>
  <si>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</si>
  <si>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</si>
  <si>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</si>
  <si>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</si>
  <si>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</si>
  <si>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</si>
  <si>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</si>
  <si>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</si>
  <si>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</si>
  <si>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</si>
  <si>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</si>
  <si>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</si>
  <si>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</si>
  <si>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</si>
  <si>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</si>
  <si>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</si>
  <si>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</si>
  <si>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</si>
  <si>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</si>
  <si>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</si>
  <si>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</si>
  <si>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ETA 38 km</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</si>
  <si>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</si>
  <si>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</si>
  <si>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</si>
  <si>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</si>
  <si>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</si>
  <si>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</si>
  <si>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</si>
  <si>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</si>
  <si>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TT-20251007-01298</t>
  </si>
  <si>
    <t xml:space="preserve">EM team need 30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</si>
  <si>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</si>
  <si>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</si>
  <si>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</si>
  <si>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</si>
  <si>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</si>
  <si>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</si>
  <si>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</si>
  <si>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ETA 60 mins</t>
  </si>
  <si>
    <t>PCM-20251007-00001788</t>
  </si>
  <si>
    <t>RT site currently Sceco outage and parking space not available near to Sceco meter team trying to check possibility for car parking and Sceco restored within 60 mins..</t>
  </si>
  <si>
    <t>PCM-20251007-00001809</t>
  </si>
  <si>
    <t>down again since  10/7/2025  5:45:35 PM //  ETA 80 mins</t>
  </si>
  <si>
    <t>PCM-20251007-00001969</t>
  </si>
  <si>
    <t xml:space="preserve">ETA 55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</si>
</sst>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1" totalsRowShown="0" headerRowDxfId="15" dataDxfId="14" headerRowBorderDxfId="12" tableBorderDxfId="13">
  <autoFilter ref="A1:L2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10" sqref="K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274.8245137731501</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10038</v>
      </c>
      <c r="E3" s="149" t="s">
        <v>38964</v>
      </c>
      <c r="F3" s="150">
        <v>45937.723321759258</v>
      </c>
      <c r="G3" s="151">
        <f ca="1">IFERROR(NOW()-F3,"")</f>
        <v>4.9617939817835577E-2</v>
      </c>
      <c r="H3" s="150">
        <v>45937.723321759258</v>
      </c>
      <c r="I3" s="148" t="str">
        <f>IFERROR(VLOOKUP(D3,DB!A:F,6,0),"")</f>
        <v>SCECO</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45937.772939699076</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45937.772939699076</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45937.772939699076</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45937.772939699076</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45937.772939699076</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45937.772939699076</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45937.772939699076</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45937.772939699076</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45937.772939699076</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45937.772939699076</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45937.772939699076</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45937.772939699076</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45937.772939699076</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45937.772939699076</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45937.772939699076</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45937.772939699076</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45937.772939699076</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45937.772939699076</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45937.772939699076</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45937.772939699076</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45937.772939699076</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45937.772939699076</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45937.772939699076</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45937.772939699076</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45937.772939699076</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45937.772939699076</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45937.772939699076</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45937.772939699076</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45937.772939699076</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45937.772939699076</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45937.772939699076</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45937.772939699076</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45937.772939699076</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45937.772939699076</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45937.772939699076</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45937.772939699076</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45937.772939699076</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45937.772939699076</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45937.772939699076</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45937.772939699076</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45937.772939699076</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45937.772939699076</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45937.772939699076</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45937.772939699076</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45937.772939699076</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45937.772939699076</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45937.772939699076</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45937.772939699076</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45937.772939699076</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45937.772939699076</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45937.772939699076</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45937.772939699076</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45937.772939699076</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45937.772939699076</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45937.772939699076</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45937.772939699076</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45937.772939699076</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45937.772939699076</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45937.772939699076</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45937.772939699076</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45937.772939699076</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45937.772939699076</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45937.772939699076</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45937.772939699076</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45937.772939699076</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45937.772939699076</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45937.772939699076</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45937.772939699076</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45937.772939699076</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45937.772939699076</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45937.772939699076</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45937.772939699076</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45937.772939699076</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45937.772939699076</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45937.772939699076</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45937.772939699076</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45937.772939699076</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45937.772939699076</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45937.772939699076</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45937.772939699076</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45937.772939699076</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45937.772939699076</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45937.772939699076</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1C169093-6169-487F-981A-38B573942D50}"/>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131.04585636574484</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112.77310173611477</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c r="G5" s="125">
        <f ca="1">IFERROR(NOW()-F5,"-")</f>
        <v>45937.772939699076</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45937.772939699076</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45937.772939699076</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45937.772939699076</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45937.772939699076</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45937.772939699076</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45937.772939699076</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45937.772939699076</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45937.772939699076</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45937.772939699076</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45937.772939699076</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45937.772939699076</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45937.772939699076</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45937.772939699076</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45937.772939699076</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45937.772939699076</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45937.772939699076</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45937.772939699076</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45937.772939699076</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45937.772939699076</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45937.772939699076</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45937.772939699076</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45937.772939699076</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45937.772939699076</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45937.772939699076</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45937.772939699076</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45937.772939699076</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45937.772939699076</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45937.772939699076</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45937.772939699076</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45937.772939699076</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45937.772939699076</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45937.772939699076</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45937.772939699076</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45937.772939699076</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45937.772939699076</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45937.772939699076</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45937.772939699076</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45937.772939699076</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45937.772939699076</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45937.772939699076</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45937.772939699076</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45937.772939699076</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45937.772939699076</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45937.772939699076</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45937.772939699076</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45937.772939699076</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45937.772939699076</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45937.772939699076</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45937.772939699076</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45937.772939699076</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45937.772939699076</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45937.772939699076</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45937.772939699076</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45937.772939699076</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45937.772939699076</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45937.772939699076</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45937.772939699076</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45937.772939699076</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45937.772939699076</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45937.772939699076</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45937.772939699076</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45937.772939699076</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45937.772939699076</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45937.772939699076</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45937.772939699076</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45937.772939699076</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45937.772939699076</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45937.772939699076</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45937.772939699076</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45937.772939699076</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45937.772939699076</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45937.772939699076</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45937.772939699076</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45937.772939699076</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45937.772939699076</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45937.772939699076</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45937.772939699076</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45937.772939699076</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45937.772939699076</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45937.772939699076</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45937.772939699076</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45937.772939699076</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45937.772939699076</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45937.772939699076</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45937.772939699076</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45937.772939699076</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45937.772939699076</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45937.772939699076</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45937.772939699076</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45937.772939699076</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45937.772939699076</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45937.772939699076</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45937.772939699076</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45937.772939699076</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45937.772939699076</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45937.772939699076</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45937.772939699076</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45937.772939699076</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45937.772939699076</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45937.772939699076</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45937.772939699076</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45937.772939699076</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45937.772939699076</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45937.772939699076</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45937.772939699076</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45937.772939699076</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45937.772939699076</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45937.772939699076</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45937.772939699076</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45937.772939699076</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45937.772939699076</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45937.772939699076</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45937.772939699076</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45937.772939699076</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45937.772939699076</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45937.772939699076</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45937.772939699076</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45937.772939699076</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45937.772939699076</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45937.772939699076</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45937.772939699076</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45937.772939699076</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45937.772939699076</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45937.772939699076</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45937.772939699076</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45937.772939699076</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45937.772939699076</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45937.772939699076</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45937.772939699076</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45937.772939699076</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45937.772939699076</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45937.772939699076</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45937.772939699076</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45937.772939699076</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45937.772939699076</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45937.772939699076</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45937.772939699076</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45937.772939699076</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45937.772939699076</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45937.772939699076</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45937.772939699076</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45937.772939699076</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45937.772939699076</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45937.772939699076</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45937.772939699076</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45937.772939699076</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45937.772939699076</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45937.772939699076</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45937.772939699076</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45937.772939699076</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45937.772939699076</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45937.772939699076</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45937.772939699076</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45937.772939699076</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45937.772939699076</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45937.772939699076</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45937.772939699076</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45937.772939699076</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45937.772939699076</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45937.772939699076</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45937.772939699076</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45937.772939699076</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45937.772939699076</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45937.772939699076</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45937.772939699076</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45937.772939699076</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45937.772939699076</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45937.772939699076</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45937.772939699076</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45937.772939699076</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45937.772939699076</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45937.772939699076</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45937.772939699076</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45937.772939699076</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45937.772939699076</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45937.772939699076</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45937.772939699076</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45937.772939699076</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45937.772939699076</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45937.772939699076</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45937.772939699076</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45937.772939699076</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45937.772939699076</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45937.772939699076</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45937.772939699076</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45937.772939699076</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45937.772939699076</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45937.772939699076</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45937.772939699076</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45937.772939699076</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45937.772939699076</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45937.772939699076</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45937.772939699076</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45937.772939699076</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45937.772939699076</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45937.772939699076</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45937.772939699076</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45937.772939699076</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45937.772939699076</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45937.772939699076</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45937.772939699076</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45937.772939699076</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45937.772939699076</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45937.772939699076</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45937.772939699076</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45937.772939699076</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45937.772939699076</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45937.772939699076</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45937.772939699076</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45937.772939699076</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45937.772939699076</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45937.772939699076</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45937.772939699076</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45937.772939699076</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45937.772939699076</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45937.772939699076</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45937.772939699076</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45937.772939699076</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45937.772939699076</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45937.772939699076</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45937.772939699076</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45937.772939699076</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45937.772939699076</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45937.772939699076</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45937.772939699076</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45937.772939699076</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45937.772939699076</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45937.772939699076</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45937.772939699076</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45937.772939699076</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45937.772939699076</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45937.772939699076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45937.772939699076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45937.772939699076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45937.772939699076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45937.772939699076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45937.772939699076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45937.772939699076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45937.772939699076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45937.772939699076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45937.772939699076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45937.772939699076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45937.772939699076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45937.772939699076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45937.772939699076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45937.772939699076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45937.772939699076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45937.772939699076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45937.772939699076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45937.772939699076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45937.772939699076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45937.772939699076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45937.772939699076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45937.772939699076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45937.772939699076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45937.772939699076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45937.772939699076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45937.772939699076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45937.772939699076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45937.772939699076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45937.772939699076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45937.772939699076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45937.772939699076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45937.772939699076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45937.772939699076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45937.772939699076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45937.772939699076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45937.772939699076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45937.772939699076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45937.772939699076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45937.772939699076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45937.772939699076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45937.772939699076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45937.772939699076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45937.772939699076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45937.772939699076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45937.772939699076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45937.772939699076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45937.772939699076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45937.772939699076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45937.772939699076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45937.772939699076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45937.772939699076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45937.772939699076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45937.772939699076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45937.772939699076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45937.772939699076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45937.772939699076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45937.772939699076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45937.772939699076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45937.772939699076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45937.772939699076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45937.772939699076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45937.772939699076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45937.772939699076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45937.772939699076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45937.772939699076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45937.772939699076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45937.772939699076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45937.772939699076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45937.772939699076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45937.772939699076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45937.772939699076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45937.772939699076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45937.772939699076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45937.772939699076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45937.772939699076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45937.772939699076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45937.772939699076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45937.772939699076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45937.772939699076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45937.772939699076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45937.772939699076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45937.772939699076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45937.772939699076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45937.772939699076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45937.772939699076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45937.772939699076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45937.772939699076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45937.772939699076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45937.772939699076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45937.772939699076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45937.772939699076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45937.772939699076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45937.772939699076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45937.772939699076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45937.772939699076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45937.772939699076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45937.772939699076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45937.772939699076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45937.772939699076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45937.772939699076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45937.772939699076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45937.772939699076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45937.772939699076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45937.772939699076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45937.772939699076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45937.772939699076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45937.772939699076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45937.772939699076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45937.772939699076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45937.772939699076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45937.772939699076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45937.772939699076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45937.772939699076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45937.772939699076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45937.772939699076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45937.772939699076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45937.772939699076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45937.772939699076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45937.772939699076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45937.772939699076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45937.772939699076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45937.772939699076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45937.772939699076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45937.772939699076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45937.772939699076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45937.772939699076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45937.772939699076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45937.772939699076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45937.772939699076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45937.772939699076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45937.772939699076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45937.772939699076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45937.772939699076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45937.772939699076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45937.772939699076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45937.772939699076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45937.772939699076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45937.772939699076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45937.772939699076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45937.772939699076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45937.772939699076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45937.772939699076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45937.772939699076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45937.772939699076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45937.772939699076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45937.772939699076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45937.772939699076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45937.772939699076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45937.772939699076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45937.772939699076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45937.772939699076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45937.772939699076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45937.772939699076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45937.772939699076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45937.772939699076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45937.772939699076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45937.772939699076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45937.772939699076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45937.772939699076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45937.772939699076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45937.772939699076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45937.772939699076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45937.772939699076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45937.772939699076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45937.772939699076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45937.772939699076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45937.772939699076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45937.772939699076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45937.772939699076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45937.772939699076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45937.772939699076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45937.772939699076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45937.772939699076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45937.772939699076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45937.772939699076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45937.772939699076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45937.772939699076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45937.772939699076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45937.772939699076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45937.772939699076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45937.772939699076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45937.772939699076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45937.772939699076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45937.772939699076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45937.772939699076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45937.772939699076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45937.772939699076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45937.772939699076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45937.772939699076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45937.772939699076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45937.772939699076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45937.772939699076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45937.772939699076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45937.772939699076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45937.772939699076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45937.772939699076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45937.772939699076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45937.772939699076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45937.772939699076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45937.772939699076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45937.772939699076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45937.772939699076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45937.772939699076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45937.772939699076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45937.772939699076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45937.772939699076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45937.772939699076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45937.772939699076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45937.772939699076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45937.772939699076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45937.772939699076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45937.772939699076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45937.772939699076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45937.772939699076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45937.772939699076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45937.772939699076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45937.772939699076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45937.772939699076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45937.772939699076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45937.772939699076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45937.772939699076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45937.772939699076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45937.772939699076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45937.772939699076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45937.772939699076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45937.772939699076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45937.772939699076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45937.772939699076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45937.772939699076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45937.772939699076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45937.772939699076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45937.772939699076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45937.772939699076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45937.772939699076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45937.772939699076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45937.772939699076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45937.772939699076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45937.772939699076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45937.772939699076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45937.772939699076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45937.772939699076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45937.772939699076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45937.772939699076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45937.772939699076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45937.772939699076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45937.772939699076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45937.772939699076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45937.772939699076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45937.772939699076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45937.772939699076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45937.772939699076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45937.772939699076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45937.772939699076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45937.772939699076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45937.772939699076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45937.772939699076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45937.772939699076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45937.772939699076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45937.772939699076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45937.772939699076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45937.772939699076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45937.772939699076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45937.772939699076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45937.772939699076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45937.772939699076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45937.772939699076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45937.772939699076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45937.772939699076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45937.772939699076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45937.772939699076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45937.772939699076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45937.772939699076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45937.772939699076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45937.772939699076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45937.772939699076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45937.772939699076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45937.772939699076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45937.772939699076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45937.772939699076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45937.772939699076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45937.772939699076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45937.772939699076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45937.772939699076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45937.772939699076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45937.772939699076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45937.772939699076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45937.772939699076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45937.772939699076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45937.772939699076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45937.772939699076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45937.772939699076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45937.772939699076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45937.772939699076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45937.772939699076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45937.772939699076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45937.772939699076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45937.772939699076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45937.772939699076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45937.772939699076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45937.772939699076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45937.772939699076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45937.772939699076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45937.772939699076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45937.772939699076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45937.772939699076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45937.772939699076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45937.772939699076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45937.772939699076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45937.772939699076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45937.772939699076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45937.772939699076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45937.772939699076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45937.772939699076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45937.772939699076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45937.772939699076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45937.772939699076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45937.772939699076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45937.772939699076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45937.772939699076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45937.772939699076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45937.772939699076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45937.772939699076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45937.772939699076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45937.772939699076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45937.772939699076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45937.772939699076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45937.772939699076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45937.772939699076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45937.772939699076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45937.772939699076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45937.772939699076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45937.772939699076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45937.772939699076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45937.772939699076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45937.772939699076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45937.772939699076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45937.772939699076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45937.772939699076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45937.772939699076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45937.772939699076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45937.772939699076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45937.772939699076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45937.772939699076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45937.772939699076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45937.772939699076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45937.772939699076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45937.772939699076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45937.772939699076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45937.772939699076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45937.772939699076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45937.772939699076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45937.772939699076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45937.772939699076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45937.772939699076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45937.772939699076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45937.772939699076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45937.772939699076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45937.772939699076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45937.772939699076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45937.772939699076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45937.772939699076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45937.772939699076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45937.772939699076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45937.772939699076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45937.772939699076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45937.772939699076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45937.772939699076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45937.772939699076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45937.772939699076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45937.772939699076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45937.772939699076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45937.772939699076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45937.772939699076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45937.772939699076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45937.772939699076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45937.772939699076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45937.772939699076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45937.772939699076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45937.772939699076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45937.772939699076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45937.772939699076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45937.772939699076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45937.772939699076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45937.772939699076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45937.772939699076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45937.772939699076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45937.772939699076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45937.772939699076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45937.772939699076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45937.772939699076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45937.772939699076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45937.772939699076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45937.772939699076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45937.772939699076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45937.772939699076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45937.772939699076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45937.772939699076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45937.772939699076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45937.772939699076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45937.772939699076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45937.772939699076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45937.772939699076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45937.772939699076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45937.772939699076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45937.772939699076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45937.772939699076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45937.772939699076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45937.772939699076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45937.772939699076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45937.772939699076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45937.772939699076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45937.772939699076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45937.772939699076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45937.772939699076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45937.772939699076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45937.772939699076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45937.772939699076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45937.772939699076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45937.772939699076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45937.772939699076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45937.772939699076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45937.772939699076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45937.772939699076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45937.772939699076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45937.772939699076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45937.772939699076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45937.772939699076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45937.772939699076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45937.772939699076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45937.772939699076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45937.772939699076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45937.772939699076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45937.772939699076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45937.772939699076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45937.772939699076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45937.772939699076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45937.772939699076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45937.772939699076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45937.772939699076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45937.772939699076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45937.772939699076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45937.772939699076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45937.772939699076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45937.772939699076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45937.772939699076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45937.772939699076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45937.772939699076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45937.772939699076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45937.772939699076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45937.772939699076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45937.772939699076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45937.772939699076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45937.772939699076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45937.772939699076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45937.772939699076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45937.772939699076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45937.772939699076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45937.772939699076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45937.772939699076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45937.772939699076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45937.772939699076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45937.772939699076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45937.772939699076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45937.772939699076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45937.772939699076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45937.772939699076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45937.772939699076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45937.772939699076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45937.772939699076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45937.772939699076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45937.772939699076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45937.772939699076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45937.772939699076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45937.772939699076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45937.772939699076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45937.772939699076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45937.772939699076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45937.772939699076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45937.772939699076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45937.772939699076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45937.772939699076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45937.772939699076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45937.772939699076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45937.772939699076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45937.772939699076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45937.772939699076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45937.772939699076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45937.772939699076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45937.772939699076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45937.772939699076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45937.772939699076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45937.772939699076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45937.772939699076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45937.772939699076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45937.772939699076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45937.772939699076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45937.772939699076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45937.772939699076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45937.772939699076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45937.772939699076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45937.772939699076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45937.772939699076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45937.772939699076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45937.772939699076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45937.772939699076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45937.772939699076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45937.772939699076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45937.772939699076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45937.772939699076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45937.772939699076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45937.772939699076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45937.772939699076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45937.772939699076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45937.772939699076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45937.772939699076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45937.772939699076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45937.772939699076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45937.772939699076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45937.772939699076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45937.772939699076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45937.772939699076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45937.772939699076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45937.772939699076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45937.772939699076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45937.772939699076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45937.772939699076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45937.772939699076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45937.772939699076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45937.772939699076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45937.772939699076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45937.772939699076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45937.772939699076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45937.772939699076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45937.772939699076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45937.772939699076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45937.772939699076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45937.772939699076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45937.772939699076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45937.772939699076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45937.772939699076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45937.772939699076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45937.772939699076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45937.772939699076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45937.772939699076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45937.772939699076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45937.772939699076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45937.772939699076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45937.772939699076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45937.772939699076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45937.772939699076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45937.772939699076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45937.772939699076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45937.772939699076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45937.772939699076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45937.772939699076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45937.772939699076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45937.772939699076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45937.772939699076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45937.772939699076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45937.772939699076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45937.772939699076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45937.772939699076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45937.772939699076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45937.772939699076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45937.772939699076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45937.772939699076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45937.772939699076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45937.772939699076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45937.772939699076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45937.772939699076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45937.772939699076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45937.772939699076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45937.772939699076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45937.772939699076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45937.772939699076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45937.772939699076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45937.772939699076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45937.772939699076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45937.772939699076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45937.772939699076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45937.772939699076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45937.772939699076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45937.772939699076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45937.772939699076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45937.772939699076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45937.772939699076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45937.772939699076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45937.772939699076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45937.772939699076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45937.772939699076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45937.772939699076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45937.772939699076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45937.772939699076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45937.772939699076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45937.772939699076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45937.772939699076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45937.772939699076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45937.772939699076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45937.772939699076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45937.772939699076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45937.772939699076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45937.772939699076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45937.772939699076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45937.772939699076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45937.772939699076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45937.772939699076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45937.772939699076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45937.772939699076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45937.772939699076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45937.772939699076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45937.772939699076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45937.772939699076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45937.772939699076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45937.772939699076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45937.772939699076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45937.772939699076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45937.772939699076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45937.772939699076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45937.772939699076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45937.772939699076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45937.772939699076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45937.772939699076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45937.772939699076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45937.772939699076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45937.772939699076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45937.772939699076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45937.772939699076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45937.772939699076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45937.772939699076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45937.772939699076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45937.772939699076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45937.772939699076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45937.772939699076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45937.772939699076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45937.772939699076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45937.772939699076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45937.772939699076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45937.772939699076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45937.772939699076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45937.772939699076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45937.772939699076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45937.772939699076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45937.772939699076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45937.772939699076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45937.772939699076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45937.772939699076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45937.772939699076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45937.772939699076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45937.772939699076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45937.772939699076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45937.772939699076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45937.772939699076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45937.772939699076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45937.772939699076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45937.772939699076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45937.772939699076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45937.772939699076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45937.772939699076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45937.772939699076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45937.772939699076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45937.772939699076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45937.772939699076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45937.772939699076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45937.772939699076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45937.772939699076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45937.772939699076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45937.772939699076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45937.772939699076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45937.772939699076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45937.772939699076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45937.772939699076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45937.772939699076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45937.772939699076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45937.772939699076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45937.772939699076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45937.772939699076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45937.772939699076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45937.772939699076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45937.772939699076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45937.772939699076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45937.772939699076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45937.772939699076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45937.772939699076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45937.772939699076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45937.772939699076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45937.772939699076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45937.772939699076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45937.772939699076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45937.772939699076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45937.772939699076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45937.772939699076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45937.772939699076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45937.772939699076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45937.772939699076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45937.772939699076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45937.772939699076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45937.772939699076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45937.772939699076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45937.772939699076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45937.772939699076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45937.772939699076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45937.772939699076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45937.772939699076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45937.772939699076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45937.772939699076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45937.772939699076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45937.772939699076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45937.772939699076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45937.772939699076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45937.772939699076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45937.772939699076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45937.772939699076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45937.772939699076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45937.772939699076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45937.772939699076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45937.772939699076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45937.772939699076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45937.772939699076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45937.772939699076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45937.772939699076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45937.772939699076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45937.772939699076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45937.772939699076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45937.772939699076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45937.772939699076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45937.772939699076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45937.772939699076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45937.772939699076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45937.772939699076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45937.772939699076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45937.772939699076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45937.772939699076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45937.772939699076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45937.772939699076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45937.772939699076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45937.772939699076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45937.772939699076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45937.772939699076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45937.772939699076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45937.772939699076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45937.772939699076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45937.772939699076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45937.772939699076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45937.772939699076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45937.772939699076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45937.772939699076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45937.772939699076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45937.772939699076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45937.772939699076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45937.772939699076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45937.772939699076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45937.772939699076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45937.772939699076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45937.772939699076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45937.772939699076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45937.772939699076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45937.772939699076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45937.772939699076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45937.772939699076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45937.772939699076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45937.772939699076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45937.772939699076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45937.772939699076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45937.772939699076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45937.772939699076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45937.772939699076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45937.772939699076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45937.772939699076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45937.772939699076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45937.772939699076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45937.772939699076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45937.772939699076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45937.772939699076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45937.772939699076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45937.772939699076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45937.772939699076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45937.772939699076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45937.772939699076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45937.772939699076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45937.772939699076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45937.772939699076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45937.772939699076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45937.772939699076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45937.772939699076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45937.772939699076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45937.772939699076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45937.772939699076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45937.772939699076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45937.772939699076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45937.772939699076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45937.772939699076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45937.772939699076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45937.772939699076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45937.772939699076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45937.772939699076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45937.772939699076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45937.772939699076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45937.772939699076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45937.772939699076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45937.772939699076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45937.772939699076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45937.772939699076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45937.772939699076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45937.772939699076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45937.772939699076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45937.772939699076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45937.772939699076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45937.772939699076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45937.772939699076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45937.772939699076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45937.772939699076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45937.772939699076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45937.772939699076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45937.772939699076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45937.772939699076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45937.772939699076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45937.772939699076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45937.772939699076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45937.772939699076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45937.772939699076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45937.772939699076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45937.772939699076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45937.772939699076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45937.772939699076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45937.772939699076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45937.772939699076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45937.772939699076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45937.772939699076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45937.772939699076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45937.772939699076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45937.772939699076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45937.772939699076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45937.772939699076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45937.772939699076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45937.772939699076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45937.772939699076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45937.772939699076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45937.772939699076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45937.772939699076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45937.772939699076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45937.772939699076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45937.772939699076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45937.772939699076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45937.772939699076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45937.772939699076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45937.772939699076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45937.772939699076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45937.772939699076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45937.772939699076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45937.772939699076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45937.772939699076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45937.772939699076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45937.772939699076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45937.772939699076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45937.772939699076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45937.772939699076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45937.772939699076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45937.772939699076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45937.772939699076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45937.772939699076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45937.772939699076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45937.772939699076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45937.772939699076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45937.772939699076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45937.772939699076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45937.772939699076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45937.772939699076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45937.772939699076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45937.772939699076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45937.772939699076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45937.772939699076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45937.772939699076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45937.772939699076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45937.772939699076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45937.772939699076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45937.772939699076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45937.772939699076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45937.772939699076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45937.772939699076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45937.772939699076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45937.772939699076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45937.772939699076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45937.772939699076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45937.772939699076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45937.772939699076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45937.772939699076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45937.772939699076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45937.772939699076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45937.772939699076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45937.772939699076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45937.772939699076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45937.772939699076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45937.772939699076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45937.772939699076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45937.772939699076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45937.772939699076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45937.772939699076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45937.772939699076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45937.772939699076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45937.772939699076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45937.772939699076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45937.772939699076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45937.772939699076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45937.772939699076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45937.772939699076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45937.772939699076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45937.772939699076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45937.772939699076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45937.772939699076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45937.772939699076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45937.772939699076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45937.772939699076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45937.772939699076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45937.772939699076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45937.772939699076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45937.772939699076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45937.772939699076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45937.772939699076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45937.772939699076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45937.772939699076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45937.772939699076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45937.772939699076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45937.772939699076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45937.772939699076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45937.772939699076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45937.772939699076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45937.772939699076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45937.772939699076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45937.772939699076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45937.772939699076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45937.772939699076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45937.772939699076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45937.772939699076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45937.772939699076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45937.772939699076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45937.772939699076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45937.772939699076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45937.772939699076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45937.772939699076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45937.772939699076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45937.772939699076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45937.772939699076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45937.772939699076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45937.772939699076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45937.772939699076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45937.772939699076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45937.772939699076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45937.772939699076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45937.772939699076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45937.772939699076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45937.772939699076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45937.772939699076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45937.772939699076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45937.772939699076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45937.772939699076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45937.772939699076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45937.772939699076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45937.772939699076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45937.772939699076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45937.772939699076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45937.772939699076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45937.772939699076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45937.772939699076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45937.772939699076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45937.772939699076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45937.772939699076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45937.772939699076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45937.772939699076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45937.772939699076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45937.772939699076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45937.772939699076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45937.772939699076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45937.772939699076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45937.772939699076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45937.772939699076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45937.772939699076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45937.772939699076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45937.772939699076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45937.772939699076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45937.772939699076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45937.772939699076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45937.772939699076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45937.772939699076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45937.772939699076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45937.772939699076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45937.772939699076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45937.772939699076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45937.772939699076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45937.772939699076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45937.772939699076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45937.772939699076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45937.772939699076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45937.772939699076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45937.772939699076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45937.772939699076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45937.772939699076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45937.772939699076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45937.772939699076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45937.772939699076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45937.772939699076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45937.772939699076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45937.772939699076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45937.772939699076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45937.772939699076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45937.772939699076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45937.772939699076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45937.772939699076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45937.772939699076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45937.772939699076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45937.772939699076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45937.772939699076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45937.772939699076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45937.772939699076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45937.772939699076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45937.772939699076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45937.772939699076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45937.772939699076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45937.772939699076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45937.772939699076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45937.772939699076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45937.772939699076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45937.772939699076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45937.772939699076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45937.772939699076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45937.772939699076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45937.772939699076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45937.772939699076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45937.772939699076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45937.772939699076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45937.772939699076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45937.772939699076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45937.772939699076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45937.772939699076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45937.772939699076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45937.772939699076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45937.772939699076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45937.772939699076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45937.772939699076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45937.772939699076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45937.772939699076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45937.772939699076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45937.772939699076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45937.772939699076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45937.772939699076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45937.772939699076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45937.772939699076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45937.772939699076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45937.772939699076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45937.772939699076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45937.772939699076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45937.772939699076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45937.772939699076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45937.772939699076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45937.772939699076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45937.772939699076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45937.772939699076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45937.772939699076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45937.772939699076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45937.772939699076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45937.772939699076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45937.772939699076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45937.772939699076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45937.772939699076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45937.772939699076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45937.772939699076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45937.772939699076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45937.772939699076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45937.772939699076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45937.772939699076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45937.772939699076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45937.772939699076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45937.772939699076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45937.772939699076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45937.772939699076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45937.772939699076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45937.772939699076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45937.772939699076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45937.772939699076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45937.772939699076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45937.772939699076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45937.772939699076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45937.772939699076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45937.772939699076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45937.772939699076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45937.772939699076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45937.772939699076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45937.772939699076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45937.772939699076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45937.772939699076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45937.772939699076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45937.772939699076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45937.772939699076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45937.772939699076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45937.772939699076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45937.772939699076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45937.772939699076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45937.772939699076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45937.772939699076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45937.772939699076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45937.772939699076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45937.772939699076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45937.772939699076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45937.772939699076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45937.772939699076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45937.772939699076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45937.772939699076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45937.772939699076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45937.772939699076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45937.772939699076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45937.772939699076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45937.772939699076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45937.772939699076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45937.772939699076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45937.772939699076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45937.772939699076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45937.772939699076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45937.772939699076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45937.772939699076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45937.772939699076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45937.772939699076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45937.772939699076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45937.772939699076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45937.772939699076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45937.772939699076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45937.772939699076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45937.772939699076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45937.772939699076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45937.772939699076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45937.772939699076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45937.772939699076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45937.772939699076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45937.772939699076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45937.772939699076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45937.772939699076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45937.772939699076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45937.772939699076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45937.772939699076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45937.772939699076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45937.772939699076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45937.772939699076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45937.772939699076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45937.772939699076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45937.772939699076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45937.772939699076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45937.772939699076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45937.772939699076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45937.772939699076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45937.772939699076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45937.772939699076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45937.772939699076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45937.772939699076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45937.772939699076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45937.772939699076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45937.772939699076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45937.772939699076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45937.772939699076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45937.772939699076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45937.772939699076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45937.772939699076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45937.772939699076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45937.772939699076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45937.772939699076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45937.772939699076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45937.772939699076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45937.772939699076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45937.772939699076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45937.772939699076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45937.772939699076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45937.772939699076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45937.772939699076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45937.772939699076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45937.772939699076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45937.772939699076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45937.772939699076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45937.772939699076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45937.772939699076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45937.772939699076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45937.772939699076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45937.772939699076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45937.772939699076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45937.772939699076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45937.772939699076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45937.772939699076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45937.772939699076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45937.772939699076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45937.772939699076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45937.772939699076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45937.772939699076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45937.772939699076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45937.772939699076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45937.772939699076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45937.772939699076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45937.772939699076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45937.772939699076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45937.772939699076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45937.772939699076</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45937.772939699076</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45937.772939699076</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45937.772939699076</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234.29222210648004</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9.4513773146900348E-2</v>
      </c>
      <c r="H3" s="136">
        <v>45937.456493055557</v>
      </c>
      <c r="I3" s="132" t="str">
        <f>IFERROR(VLOOKUP(D3,DB!A:F,6,0),"")</f>
        <v>Generator-SG</v>
      </c>
      <c r="J3" s="132" t="str">
        <f>IFERROR(VLOOKUP(D3,DB!A:G,7,0),"")</f>
        <v>Dead</v>
      </c>
      <c r="K3" s="139" t="s">
        <v>39057</v>
      </c>
      <c r="L3" s="134" t="str">
        <f>IFERROR(VLOOKUP(D3,DB!A:I,9,0),"")</f>
        <v>Latis</v>
      </c>
    </row>
    <row r="4" spans="1:16" ht="15" customHeight="1">
      <c r="A4" s="132"/>
      <c r="B4" s="132" t="str">
        <f>IFERROR(VLOOKUP(D4,DB!A:K,11,0),"")</f>
        <v/>
      </c>
      <c r="C4" s="133"/>
      <c r="D4" s="134"/>
      <c r="E4" s="135"/>
      <c r="F4" s="136"/>
      <c r="G4" s="137">
        <f ca="1">IFERROR(NOW()-F4,"")</f>
        <v>45937.772939699076</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45937.772939699076</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45937.772939699076</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45937.772939699076</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45937.772939699076</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45937.772939699076</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45937.772939699076</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45937.772939699076</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45937.772939699076</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45937.772939699076</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45937.772939699076</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45937.772939699076</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45937.772939699076</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45937.772939699076</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45937.772939699076</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45937.772939699076</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45937.772939699076</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45937.772939699076</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45937.772939699076</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45937.772939699076</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45937.772939699076</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45937.772939699076</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45937.772939699076</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45937.772939699076</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45937.772939699076</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45937.772939699076</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45937.772939699076</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45937.772939699076</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45937.772939699076</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45937.772939699076</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45937.772939699076</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45937.772939699076</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45937.772939699076</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45937.772939699076</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45937.772939699076</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45937.772939699076</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45937.772939699076</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45937.772939699076</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45937.772939699076</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45937.772939699076</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45937.772939699076</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45937.772939699076</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45937.772939699076</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45937.772939699076</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45937.772939699076</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45937.772939699076</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45937.772939699076</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45937.772939699076</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45937.772939699076</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45937.772939699076</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45937.772939699076</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45937.772939699076</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45937.772939699076</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45937.772939699076</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45937.772939699076</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45937.772939699076</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45937.772939699076</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45937.772939699076</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45937.772939699076</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45937.772939699076</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45937.772939699076</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45937.772939699076</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45937.772939699076</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45937.772939699076</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45937.772939699076</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45937.772939699076</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45937.772939699076</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45937.772939699076</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45937.772939699076</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45937.772939699076</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45937.772939699076</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45937.772939699076</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45937.772939699076</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45937.772939699076</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45937.772939699076</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45937.772939699076</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45937.772939699076</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45937.772939699076</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45937.772939699076</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45937.772939699076</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45937.772939699076</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45937.772939699076</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45937.772939699076</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45937.772939699076</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45937.772939699076</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45937.772939699076</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45937.772939699076</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45937.772939699076</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45937.772939699076</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45937.772939699076</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45937.772939699076</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45937.772939699076</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45937.772939699076</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45937.772939699076</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45937.772939699076</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45937.772939699076</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45937.772939699076</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45937.772939699076</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45937.772939699076</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45937.772939699076</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45937.772939699076</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45937.772939699076</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45937.772939699076</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45937.772939699076</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45937.772939699076</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45937.772939699076</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45937.772939699076</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45937.772939699076</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45937.772939699076</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45937.772939699076</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45937.772939699076</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45937.772939699076</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45937.772939699076</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45937.772939699076</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45937.772939699076</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45937.772939699076</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45937.772939699076</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45937.772939699076</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45937.772939699076</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45937.772939699076</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45937.772939699076</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45937.772939699076</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45937.772939699076</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45937.772939699076</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45937.772939699076</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45937.772939699076</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45937.772939699076</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45937.772939699076</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45937.772939699076</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45937.772939699076</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45937.772939699076</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45937.772939699076</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45937.772939699076</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45937.772939699076</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45937.772939699076</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45937.772939699076</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45937.772939699076</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45937.772939699076</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45937.772939699076</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45937.772939699076</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45937.772939699076</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45937.772939699076</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45937.772939699076</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45937.772939699076</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45937.772939699076</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45937.772939699076</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45937.772939699076</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45937.772939699076</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45937.772939699076</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45937.772939699076</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45937.772939699076</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45937.772939699076</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45937.772939699076</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45937.772939699076</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45937.772939699076</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45937.772939699076</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45937.772939699076</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45937.772939699076</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45937.772939699076</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45937.772939699076</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45937.772939699076</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45937.772939699076</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45937.772939699076</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45937.772939699076</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45937.772939699076</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45937.772939699076</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45937.772939699076</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45937.772939699076</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45937.772939699076</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45937.772939699076</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45937.772939699076</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45937.772939699076</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45937.772939699076</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45937.772939699076</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45937.772939699076</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45937.772939699076</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45937.772939699076</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45937.772939699076</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45937.772939699076</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45937.772939699076</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45937.772939699076</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45937.772939699076</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45937.772939699076</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45937.772939699076</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45937.772939699076</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45937.772939699076</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45937.772939699076</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45937.772939699076</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45937.772939699076</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45937.772939699076</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45937.772939699076</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45937.772939699076</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45937.772939699076</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45937.772939699076</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45937.772939699076</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45937.772939699076</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45937.772939699076</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45937.772939699076</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45937.772939699076</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45937.772939699076</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45937.772939699076</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45937.772939699076</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45937.772939699076</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45937.772939699076</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45937.772939699076</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45937.772939699076</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45937.772939699076</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45937.772939699076</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45937.772939699076</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45937.772939699076</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45937.772939699076</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45937.772939699076</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45937.772939699076</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45937.772939699076</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45937.772939699076</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45937.772939699076</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45937.772939699076</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45937.772939699076</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45937.772939699076</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45937.772939699076</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45937.772939699076</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45937.772939699076</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45937.772939699076</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45937.772939699076</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45937.772939699076</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45937.772939699076</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45937.772939699076</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45937.772939699076</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45937.772939699076</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45937.772939699076</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45937.772939699076</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45937.772939699076</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45937.772939699076</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45937.772939699076</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45937.772939699076</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45937.772939699076</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45937.772939699076</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45937.772939699076</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45937.772939699076</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45937.772939699076</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45937.772939699076</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45937.772939699076</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45937.772939699076</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45937.772939699076</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45937.772939699076</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45937.772939699076</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45937.772939699076</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45937.772939699076</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45937.772939699076</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45937.772939699076</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45937.772939699076</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45937.772939699076</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45937.772939699076</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45937.772939699076</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45937.772939699076</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45937.772939699076</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45937.772939699076</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45937.772939699076</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45937.772939699076</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45937.772939699076</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45937.772939699076</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45937.772939699076</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45937.772939699076</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45937.772939699076</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45937.772939699076</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45937.772939699076</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45937.772939699076</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45937.772939699076</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45937.772939699076</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45937.772939699076</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45937.772939699076</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45937.772939699076</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45937.772939699076</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45937.772939699076</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45937.772939699076</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45937.772939699076</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45937.772939699076</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45937.772939699076</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45937.772939699076</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45937.772939699076</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45937.772939699076</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45937.772939699076</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45937.772939699076</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45937.772939699076</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45937.772939699076</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45937.772939699076</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45937.772939699076</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45937.772939699076</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45937.772939699076</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45937.772939699076</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45937.772939699076</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45937.772939699076</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45937.772939699076</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45937.772939699076</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45937.772939699076</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45937.772939699076</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45937.772939699076</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45937.772939699076</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45937.772939699076</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45937.772939699076</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45937.772939699076</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45937.772939699076</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45937.772939699076</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45937.772939699076</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45937.772939699076</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45937.772939699076</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45937.772939699076</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45937.772939699076</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45937.772939699076</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45937.772939699076</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45937.772939699076</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45937.772939699076</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45937.772939699076</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45937.772939699076</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45937.772939699076</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45937.772939699076</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45937.772939699076</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45937.772939699076</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45937.772939699076</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45937.772939699076</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45937.772939699076</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45937.772939699076</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45937.772939699076</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45937.772939699076</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45937.772939699076</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45937.772939699076</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45937.772939699076</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45937.772939699076</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45937.772939699076</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45937.772939699076</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45937.772939699076</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45937.772939699076</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45937.772939699076</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45937.772939699076</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45937.772939699076</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45937.772939699076</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45937.772939699076</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45937.772939699076</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45937.772939699076</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45937.772939699076</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45937.772939699076</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45937.772939699076</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45937.772939699076</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45937.772939699076</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45937.772939699076</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45937.772939699076</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45937.772939699076</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45937.772939699076</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45937.772939699076</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45937.772939699076</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45937.772939699076</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45937.772939699076</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45937.772939699076</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45937.772939699076</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45937.772939699076</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45937.772939699076</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45937.772939699076</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45937.772939699076</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45937.772939699076</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45937.772939699076</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45937.772939699076</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45937.772939699076</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45937.772939699076</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45937.772939699076</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45937.772939699076</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45937.772939699076</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45937.772939699076</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45937.772939699076</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45937.772939699076</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45937.772939699076</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45937.772939699076</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45937.772939699076</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45937.772939699076</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45937.772939699076</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45937.772939699076</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45937.772939699076</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45937.772939699076</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45937.772939699076</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45937.772939699076</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45937.772939699076</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45937.772939699076</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45937.772939699076</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45937.772939699076</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45937.772939699076</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45937.772939699076</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45937.772939699076</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45937.772939699076</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45937.772939699076</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45937.772939699076</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45937.772939699076</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45937.772939699076</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45937.772939699076</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45937.772939699076</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45937.772939699076</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45937.772939699076</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45937.772939699076</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45937.772939699076</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45937.772939699076</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45937.772939699076</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45937.772939699076</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45937.772939699076</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45937.772939699076</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45937.772939699076</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45937.772939699076</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45937.772939699076</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45937.772939699076</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45937.772939699076</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45937.772939699076</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45937.772939699076</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45937.772939699076</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45937.772939699076</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45937.772939699076</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45937.772939699076</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45937.772939699076</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45937.772939699076</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45937.772939699076</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45937.772939699076</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45937.772939699076</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45937.772939699076</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45937.772939699076</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45937.772939699076</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45937.772939699076</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45937.772939699076</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45937.772939699076</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45937.772939699076</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45937.772939699076</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45937.772939699076</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45937.772939699076</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45937.772939699076</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45937.772939699076</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45937.772939699076</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45937.772939699076</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45937.772939699076</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45937.772939699076</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45937.772939699076</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45937.772939699076</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45937.772939699076</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45937.772939699076</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45937.772939699076</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45937.772939699076</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45937.772939699076</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45937.772939699076</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45937.772939699076</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45937.772939699076</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45937.772939699076</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45937.772939699076</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45937.772939699076</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45937.772939699076</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45937.772939699076</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45937.772939699076</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45937.772939699076</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45937.772939699076</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45937.772939699076</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45937.772939699076</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45937.772939699076</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45937.772939699076</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45937.772939699076</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45937.772939699076</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45937.772939699076</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45937.772939699076</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45937.772939699076</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45937.772939699076</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45937.772939699076</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45937.772939699076</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45937.772939699076</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45937.772939699076</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45937.772939699076</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45937.772939699076</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45937.772939699076</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45937.772939699076</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45937.772939699076</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45937.772939699076</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15" sqref="K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45.940879513887921</v>
      </c>
      <c r="H2" s="38">
        <v>45891.790393518517</v>
      </c>
      <c r="I2" s="37" t="str">
        <f>IFERROR(VLOOKUP(D2,DB!A:F,6,0),"")</f>
        <v>Generator-SG</v>
      </c>
      <c r="J2" s="37" t="str">
        <f>IFERROR(VLOOKUP(D2,DB!A:G,7,0),"")</f>
        <v>Vandalized</v>
      </c>
      <c r="K2" s="37" t="s">
        <v>39059</v>
      </c>
      <c r="L2" s="37" t="str">
        <f>IFERROR(VLOOKUP(D2,DB!A:I,9,0),"")</f>
        <v>Latis</v>
      </c>
      <c r="M2" s="128"/>
    </row>
    <row r="3" spans="1:13" ht="30.75">
      <c r="A3" s="37" t="s">
        <v>39060</v>
      </c>
      <c r="B3" s="37" t="str">
        <f>IFERROR(VLOOKUP(D3,DB!A:K,11,0),"")</f>
        <v>R5</v>
      </c>
      <c r="C3" s="37">
        <v>1</v>
      </c>
      <c r="D3" s="37" t="s">
        <v>31295</v>
      </c>
      <c r="E3" s="37" t="s">
        <v>39045</v>
      </c>
      <c r="F3" s="38">
        <v>45926.188877314817</v>
      </c>
      <c r="G3" s="39">
        <f ca="1">IFERROR(NOW()-F3,"-")</f>
        <v>11.584062384259596</v>
      </c>
      <c r="H3" s="38">
        <v>45926.158159722225</v>
      </c>
      <c r="I3" s="37" t="str">
        <f>IFERROR(VLOOKUP(D3,DB!A:F,6,0),"")</f>
        <v>SCECO</v>
      </c>
      <c r="J3" s="37" t="str">
        <f>IFERROR(VLOOKUP(D3,DB!A:G,7,0),"")</f>
        <v>Good</v>
      </c>
      <c r="K3" s="37" t="s">
        <v>39061</v>
      </c>
      <c r="L3" s="37" t="str">
        <f>IFERROR(VLOOKUP(D3,DB!A:I,9,0),"")</f>
        <v>Latis</v>
      </c>
      <c r="M3" s="128"/>
    </row>
    <row r="4" spans="1:13" ht="15">
      <c r="A4" s="37" t="s">
        <v>39062</v>
      </c>
      <c r="B4" s="37" t="str">
        <f>IFERROR(VLOOKUP(D4,DB!A:K,11,0),"")</f>
        <v>R5</v>
      </c>
      <c r="C4" s="37">
        <v>1</v>
      </c>
      <c r="D4" s="37" t="s">
        <v>35348</v>
      </c>
      <c r="E4" s="37" t="s">
        <v>38964</v>
      </c>
      <c r="F4" s="38" t="s">
        <v>24</v>
      </c>
      <c r="G4" s="39" t="str">
        <f ca="1">IFERROR(NOW()-F4,"-")</f>
        <v>-</v>
      </c>
      <c r="H4" s="38">
        <v>45937.737743055557</v>
      </c>
      <c r="I4" s="37" t="str">
        <f>IFERROR(VLOOKUP(D4,DB!A:F,6,0),"")</f>
        <v>Generator-SG</v>
      </c>
      <c r="J4" s="37" t="str">
        <f>IFERROR(VLOOKUP(D4,DB!A:G,7,0),"")</f>
        <v>Vandalized</v>
      </c>
      <c r="K4" s="37" t="s">
        <v>39063</v>
      </c>
      <c r="L4" s="37" t="str">
        <f>IFERROR(VLOOKUP(D4,DB!A:I,9,0),"")</f>
        <v>Latis</v>
      </c>
      <c r="M4" s="128"/>
    </row>
    <row r="5" spans="1:13" ht="15">
      <c r="A5" s="37"/>
      <c r="B5" s="37" t="str">
        <f>IFERROR(VLOOKUP(D5,DB!A:K,11,0),"")</f>
        <v/>
      </c>
      <c r="C5" s="37"/>
      <c r="D5" s="37"/>
      <c r="E5" s="37"/>
      <c r="F5" s="38"/>
      <c r="G5" s="39">
        <f ca="1">IFERROR(NOW()-F5,"-")</f>
        <v>45937.772939699076</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45937.772939699076</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45937.772939699076</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45937.772939699076</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45937.772939699076</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45937.772939699076</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45937.772939699076</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45937.772939699076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45937.772939699076</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45937.772939699076</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45937.772939699076</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45937.772939699076</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45937.772939699076</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45937.772939699076</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45937.772939699076</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45937.772939699076</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45937.772939699076</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45937.772939699076</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45937.772939699076</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45937.772939699076</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45937.772939699076</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45937.772939699076</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45937.772939699076</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45937.772939699076</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45937.772939699076</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45937.772939699076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45937.772939699076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45937.772939699076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45937.772939699076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45937.772939699076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45937.772939699076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45937.772939699076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45937.772939699076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45937.772939699076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45937.772939699076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45937.772939699076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45937.772939699076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45937.772939699076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45937.772939699076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45937.772939699076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45937.772939699076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45937.772939699076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45937.772939699076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45937.772939699076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45937.772939699076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45937.772939699076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45937.772939699076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45937.772939699076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45937.772939699076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45937.772939699076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45937.772939699076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45937.772939699076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45937.772939699076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45937.772939699076</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45937.772939699076</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45937.772939699076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45937.772939699076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45937.772939699076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45937.772939699076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45937.772939699076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45937.772939699076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45937.772939699076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45937.772939699076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45937.772939699076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45937.772939699076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45937.772939699076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45937.772939699076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45937.772939699076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45937.772939699076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45937.772939699076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45937.772939699076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45937.772939699076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45937.772939699076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45937.772939699076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45937.772939699076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45937.772939699076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45937.772939699076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45937.772939699076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45937.772939699076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45937.772939699076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45937.772939699076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45937.772939699076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45937.772939699076</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45937.772939699076</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45937.772939699076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45937.772939699076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45937.772939699076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45937.772939699076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45937.772939699076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45937.772939699076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45937.772939699076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45937.772939699076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45937.772939699076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45937.772939699076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45937.772939699076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45937.772939699076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45937.772939699076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45937.772939699076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45937.772939699076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45937.772939699076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45937.772939699076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45937.772939699076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45937.772939699076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45937.772939699076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45937.772939699076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45937.772939699076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45937.772939699076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45937.772939699076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45937.772939699076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45937.772939699076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45937.772939699076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45937.772939699076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45937.772939699076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45937.772939699076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45937.772939699076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45937.772939699076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45937.772939699076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45937.772939699076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45937.772939699076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45937.772939699076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45937.772939699076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45937.772939699076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45937.772939699076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45937.772939699076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45937.772939699076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45937.772939699076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45937.772939699076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45937.772939699076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45937.772939699076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45937.772939699076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45937.772939699076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45937.772939699076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45937.772939699076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45937.772939699076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45937.772939699076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45937.772939699076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45937.772939699076</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45937.772939699076</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1"/>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11.000092476853752</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45937.772939699076</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3.8919674768549157</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2.8306943287025206</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39070</v>
      </c>
      <c r="B6" s="112" t="str">
        <f>IFERROR(VLOOKUP(D6,DB!A:K,11,0),"")</f>
        <v>R6</v>
      </c>
      <c r="C6" s="114">
        <v>3</v>
      </c>
      <c r="D6" s="112" t="s">
        <v>34273</v>
      </c>
      <c r="E6" s="115" t="s">
        <v>38964</v>
      </c>
      <c r="F6" s="116">
        <v>45937.707013888888</v>
      </c>
      <c r="G6" s="81">
        <f ca="1">IFERROR(NOW()-F6,"-")</f>
        <v>6.5925810187764E-2</v>
      </c>
      <c r="H6" s="116">
        <v>45937.689884259256</v>
      </c>
      <c r="I6" s="112" t="str">
        <f>IFERROR(VLOOKUP(D6,DB!A:F,6,0),"")</f>
        <v>SCECO</v>
      </c>
      <c r="J6" s="112" t="str">
        <f>IFERROR(VLOOKUP(D6,DB!A:G,7,0),"")</f>
        <v>Vandalized</v>
      </c>
      <c r="K6" s="117" t="s">
        <v>39071</v>
      </c>
      <c r="L6" s="118" t="str">
        <f>IFERROR(VLOOKUP(D6,DB!A:I,9,0),"")</f>
        <v>Latis</v>
      </c>
    </row>
    <row r="7" spans="1:16383" ht="31.5" customHeight="1">
      <c r="A7" s="113" t="s">
        <v>39072</v>
      </c>
      <c r="B7" s="112" t="str">
        <f>IFERROR(VLOOKUP(D7,DB!A:K,11,0),"")</f>
        <v>R6</v>
      </c>
      <c r="C7" s="114">
        <v>1</v>
      </c>
      <c r="D7" s="112" t="s">
        <v>33852</v>
      </c>
      <c r="E7" s="115" t="s">
        <v>38964</v>
      </c>
      <c r="F7" s="116">
        <v>45937.694328703707</v>
      </c>
      <c r="G7" s="81">
        <f ca="1">IFERROR(NOW()-F7,"-")</f>
        <v>7.861099536967231E-2</v>
      </c>
      <c r="H7" s="116">
        <v>45937.688668981478</v>
      </c>
      <c r="I7" s="112" t="str">
        <f>IFERROR(VLOOKUP(D7,DB!A:F,6,0),"")</f>
        <v>SCECO</v>
      </c>
      <c r="J7" s="112" t="str">
        <f>IFERROR(VLOOKUP(D7,DB!A:G,7,0),"")</f>
        <v>Dead</v>
      </c>
      <c r="K7" s="117" t="s">
        <v>39073</v>
      </c>
      <c r="L7" s="118" t="str">
        <f>IFERROR(VLOOKUP(D7,DB!A:I,9,0),"")</f>
        <v>Latis</v>
      </c>
    </row>
    <row r="8" spans="1:16383" ht="31.5" customHeight="1">
      <c r="A8" s="113" t="s">
        <v>39074</v>
      </c>
      <c r="B8" s="112" t="str">
        <f>IFERROR(VLOOKUP(D8,DB!A:K,11,0),"")</f>
        <v>R6</v>
      </c>
      <c r="C8" s="114">
        <v>1</v>
      </c>
      <c r="D8" s="112" t="s">
        <v>32893</v>
      </c>
      <c r="E8" s="115" t="s">
        <v>38964</v>
      </c>
      <c r="F8" s="116">
        <v>45937.700868055559</v>
      </c>
      <c r="G8" s="81">
        <f ca="1">IFERROR(NOW()-F8,"-")</f>
        <v>7.207164351711981E-2</v>
      </c>
      <c r="H8" s="116">
        <v>45937.739988425928</v>
      </c>
      <c r="I8" s="112" t="str">
        <f>IFERROR(VLOOKUP(D8,DB!A:F,6,0),"")</f>
        <v>SCECO</v>
      </c>
      <c r="J8" s="112" t="str">
        <f>IFERROR(VLOOKUP(D8,DB!A:G,7,0),"")</f>
        <v>Dead</v>
      </c>
      <c r="K8" s="117" t="s">
        <v>39075</v>
      </c>
      <c r="L8" s="118" t="str">
        <f>IFERROR(VLOOKUP(D8,DB!A:I,9,0),"")</f>
        <v>Latis</v>
      </c>
    </row>
    <row r="9" spans="1:16383" ht="31.5" customHeight="1">
      <c r="A9" s="154" t="s">
        <v>39076</v>
      </c>
      <c r="B9" s="112" t="str">
        <f>IFERROR(VLOOKUP(D9,DB!A:K,11,0),"")</f>
        <v>R6</v>
      </c>
      <c r="C9" s="114">
        <v>1</v>
      </c>
      <c r="D9" s="112" t="s">
        <v>37906</v>
      </c>
      <c r="E9" s="115" t="s">
        <v>38964</v>
      </c>
      <c r="F9" s="116">
        <v>45937.751226851855</v>
      </c>
      <c r="G9" s="81">
        <f ca="1">IFERROR(NOW()-F9,"-")</f>
        <v>2.1712847221351694E-2</v>
      </c>
      <c r="H9" s="116">
        <v>45937.745243055557</v>
      </c>
      <c r="I9" s="112" t="str">
        <f>IFERROR(VLOOKUP(D9,DB!A:F,6,0),"")</f>
        <v>SCECO</v>
      </c>
      <c r="J9" s="112" t="str">
        <f>IFERROR(VLOOKUP(D9,DB!A:G,7,0),"")</f>
        <v>No BB Shifted</v>
      </c>
      <c r="K9" s="117" t="s">
        <v>39077</v>
      </c>
      <c r="L9" s="118" t="str">
        <f>IFERROR(VLOOKUP(D9,DB!A:I,9,0),"")</f>
        <v>Latis</v>
      </c>
    </row>
    <row r="10" spans="1:16383" ht="31.5" customHeight="1">
      <c r="A10" s="113"/>
      <c r="B10" s="112" t="str">
        <f>IFERROR(VLOOKUP(D10,DB!A:K,11,0),"")</f>
        <v/>
      </c>
      <c r="C10" s="114"/>
      <c r="D10" s="112"/>
      <c r="E10" s="115"/>
      <c r="F10" s="116"/>
      <c r="G10" s="81">
        <f ca="1">IFERROR(NOW()-F10,"-")</f>
        <v>45937.772939699076</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45937.772939699076</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45937.772939699076</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45937.772939699076</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45937.772939699076</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45937.772939699076</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45937.772939699076</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45937.772939699076</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45937.772939699076</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45937.772939699076</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45937.772939699076</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45937.772939699076</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45937.772939699076</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45937.772939699076</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45937.772939699076</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45937.772939699076</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45937.772939699076</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45937.772939699076</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45937.772939699076</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45937.772939699076</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45937.772939699076</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45937.772939699076</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45937.772939699076</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45937.772939699076</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45937.772939699076</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45937.772939699076</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45937.772939699076</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45937.772939699076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45937.772939699076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45937.772939699076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45937.772939699076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45937.772939699076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45937.772939699076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45937.772939699076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45937.772939699076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45937.772939699076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45937.772939699076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45937.772939699076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45937.772939699076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45937.772939699076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45937.772939699076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45937.772939699076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45937.772939699076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45937.772939699076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45937.772939699076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45937.772939699076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45937.772939699076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45937.772939699076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45937.772939699076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45937.772939699076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45937.772939699076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45937.772939699076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45937.772939699076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45937.772939699076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45937.772939699076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45937.772939699076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45937.772939699076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45937.772939699076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45937.772939699076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45937.772939699076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45937.772939699076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45937.772939699076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45937.772939699076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45937.772939699076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45937.772939699076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45937.772939699076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45937.772939699076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45937.772939699076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45937.772939699076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45937.772939699076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45937.772939699076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45937.772939699076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45937.772939699076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45937.772939699076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45937.772939699076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45937.772939699076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45937.772939699076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45937.772939699076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45937.772939699076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45937.772939699076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45937.772939699076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45937.772939699076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45937.772939699076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45937.772939699076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45937.772939699076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45937.772939699076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45937.772939699076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45937.772939699076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45937.772939699076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45937.772939699076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45937.772939699076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45937.772939699076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45937.772939699076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45937.772939699076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45937.772939699076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45937.772939699076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45937.772939699076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45937.772939699076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45937.772939699076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45937.772939699076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45937.772939699076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45937.772939699076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45937.772939699076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45937.772939699076</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45937.772939699076</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45937.772939699076</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45937.772939699076</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45937.772939699076</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45937.772939699076</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45937.772939699076</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45937.772939699076</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45937.772939699076</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45937.772939699076</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45937.772939699076</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45937.772939699076</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45937.772939699076</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45937.772939699076</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45937.772939699076</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45937.772939699076</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45937.772939699076</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45937.772939699076</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45937.772939699076</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45937.772939699076</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45937.772939699076</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45937.772939699076</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45937.772939699076</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45937.772939699076</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45937.772939699076</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45937.772939699076</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45937.772939699076</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45937.772939699076</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45937.772939699076</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45937.772939699076</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45937.772939699076</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45937.772939699076</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45937.772939699076</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45937.772939699076</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45937.772939699076</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45937.772939699076</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45937.772939699076</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45937.772939699076</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45937.772939699076</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45937.772939699076</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45937.772939699076</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45937.772939699076</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45937.772939699076</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45937.772939699076</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45937.772939699076</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45937.772939699076</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45937.772939699076</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45937.772939699076</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45937.772939699076</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45937.772939699076</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45937.772939699076</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45937.772939699076</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45937.772939699076</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45937.772939699076</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45937.772939699076</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45937.772939699076</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45937.772939699076</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45937.772939699076</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45937.772939699076</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45937.772939699076</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45937.772939699076</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45937.772939699076</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45937.772939699076</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45937.772939699076</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45937.772939699076</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45937.772939699076</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45937.772939699076</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45937.772939699076</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45937.772939699076</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45937.772939699076</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45937.772939699076</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45937.772939699076</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45937.772939699076</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45937.772939699076</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45937.772939699076</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45937.772939699076</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45937.772939699076</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45937.772939699076</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45937.772939699076</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45937.772939699076</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45937.772939699076</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45937.772939699076</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45937.772939699076</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45937.772939699076</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45937.772939699076</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45937.772939699076</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45937.772939699076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45937.772939699076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45937.772939699076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45937.772939699076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45937.772939699076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45937.772939699076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45937.772939699076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45937.772939699076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45937.772939699076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45937.772939699076</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45937.772939699076</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45937.772939699076</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45937.772939699076</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45937.772939699076</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45937.772939699076</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45937.772939699076</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45937.772939699076</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45937.772939699076</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45937.772939699076</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45937.772939699076</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45937.772939699076</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45937.772939699076</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45937.772939699076</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45937.772939699076</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45937.772939699076</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45937.772939699076</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45937.772939699076</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45937.772939699076</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45937.772939699076</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45937.772939699076</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45937.772939699076</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45937.772939699076</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45937.772939699076</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45937.772939699076</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45937.772939699076</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45937.772939699076</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45937.772939699076</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45937.772939699076</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45937.772939699076</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45937.772939699076</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45937.772939699076</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45937.772939699076</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45937.772939699076</v>
      </c>
      <c r="H241" s="116"/>
      <c r="I241" s="112" t="str">
        <f>IFERROR(VLOOKUP(D241,DB!A:F,6,0),"")</f>
        <v/>
      </c>
      <c r="J241" s="111" t="str">
        <f>IFERROR(VLOOKUP(D241,DB!A:G,7,0),"")</f>
        <v/>
      </c>
      <c r="K241" s="117"/>
      <c r="L241" s="118" t="str">
        <f>IFERROR(VLOOKUP(D241,DB!A:I,9,0),"")</f>
        <v/>
      </c>
    </row>
  </sheetData>
  <dataValidations count="2">
    <dataValidation allowBlank="1" showInputMessage="1" showErrorMessage="1" sqref="E1" xr:uid="{380493DB-286A-4683-AF55-C78F04945A49}"/>
    <dataValidation type="list" allowBlank="1" showInputMessage="1" showErrorMessage="1" sqref="E3 E5:E2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2025-10-07T15:34:02Z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