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38" documentId="13_ncr:1_{F6CB121F-512D-4AA6-A0C1-0FB36C537598}" xr6:coauthVersionLast="47" xr6:coauthVersionMax="47" xr10:uidLastSave="{76A530B2-44A8-4E7E-9EF9-1B46BD9CC8BE}"/>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<sst xmlns="http://schemas.openxmlformats.org/spreadsheetml/2006/main" count="178600" uniqueCount="39083">
  <si>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</si>
  <si>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</si>
  <si>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</si>
  <si>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</si>
  <si>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</si>
  <si>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</si>
  <si>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</si>
  <si>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</si>
  <si>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</si>
  <si>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</si>
  <si>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</si>
  <si>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</si>
  <si>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</si>
  <si>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</si>
  <si>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</si>
  <si>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</si>
  <si>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</si>
  <si>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</si>
  <si>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</si>
  <si>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</si>
  <si>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</si>
  <si>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</si>
  <si>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</si>
  <si>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</si>
  <si>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</si>
  <si>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</si>
  <si>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</si>
  <si>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</si>
  <si>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</si>
  <si>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</si>
  <si>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</si>
  <si>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</si>
  <si>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</si>
  <si>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</si>
  <si>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</si>
  <si>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</si>
  <si>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</si>
  <si>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</si>
  <si>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</si>
  <si>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</si>
  <si>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</si>
  <si>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</si>
  <si>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</si>
  <si>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</si>
  <si>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</si>
  <si>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</si>
  <si>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</si>
  <si>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</si>
  <si>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</si>
  <si>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</si>
  <si>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</si>
  <si>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</si>
  <si>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</si>
  <si>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</si>
  <si>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</si>
  <si>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</si>
  <si>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</si>
  <si>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</si>
  <si>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</si>
  <si>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</si>
  <si>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</si>
  <si>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</si>
  <si>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</si>
  <si>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</si>
  <si>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</si>
  <si>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</si>
  <si>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</si>
  <si>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</si>
  <si>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</si>
  <si>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</si>
  <si>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</si>
  <si>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</si>
  <si>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</si>
  <si>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</si>
  <si>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</si>
  <si>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</si>
  <si>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</si>
  <si>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</si>
  <si>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</si>
  <si>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</si>
  <si>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</si>
  <si>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</si>
  <si>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</si>
  <si>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</si>
  <si>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</si>
  <si>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</si>
  <si>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</si>
  <si>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</si>
  <si>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</si>
  <si>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</si>
  <si>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</si>
  <si>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</si>
  <si>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</si>
  <si>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</si>
  <si>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</si>
  <si>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</si>
  <si>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</si>
  <si>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</si>
  <si>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</si>
  <si>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</si>
  <si>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</si>
  <si>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</si>
  <si>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</si>
  <si>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</si>
  <si>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</si>
  <si>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</si>
  <si>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</si>
  <si>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</si>
  <si>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</si>
  <si>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</si>
  <si>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</si>
  <si>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</si>
  <si>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</si>
  <si>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</si>
  <si>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</si>
  <si>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</si>
  <si>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</si>
  <si>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</si>
  <si>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</si>
  <si>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</si>
  <si>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</si>
  <si>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</si>
  <si>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</si>
  <si>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</si>
  <si>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</si>
  <si>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</si>
  <si>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</si>
  <si>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</si>
  <si>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</si>
  <si>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</si>
  <si>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</si>
  <si>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</si>
  <si>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</si>
  <si>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</si>
  <si>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</si>
  <si>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</si>
  <si>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</si>
  <si>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</si>
  <si>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</si>
  <si>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</si>
  <si>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</si>
  <si>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</si>
  <si>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</si>
  <si>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</si>
  <si>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</si>
  <si>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</si>
  <si>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</si>
  <si>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</si>
  <si>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</si>
  <si>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</si>
  <si>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</si>
  <si>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</si>
  <si>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</si>
  <si>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</si>
  <si>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</si>
  <si>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</si>
  <si>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</si>
  <si>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</si>
  <si>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</si>
  <si>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</si>
  <si>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</si>
  <si>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</si>
  <si>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</si>
  <si>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</si>
  <si>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</si>
  <si>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</si>
  <si>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</si>
  <si>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</si>
  <si>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</si>
  <si>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</si>
  <si>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</si>
  <si>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</si>
  <si>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</si>
  <si>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</si>
  <si>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</si>
  <si>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</si>
  <si>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</si>
  <si>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</si>
  <si>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</si>
  <si>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</si>
  <si>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</si>
  <si>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</si>
  <si>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</si>
  <si>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</si>
  <si>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</si>
  <si>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</si>
  <si>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</si>
  <si>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</si>
  <si>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</si>
  <si>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</si>
  <si>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</si>
  <si>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</si>
  <si>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</si>
  <si>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</si>
  <si>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</si>
  <si>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</si>
  <si>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</si>
  <si>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</si>
  <si>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</si>
  <si>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</si>
  <si>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</si>
  <si>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</si>
  <si>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</si>
  <si>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</si>
  <si>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</si>
  <si>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</si>
  <si>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</si>
  <si>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</si>
  <si>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</si>
  <si>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</si>
  <si>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</si>
  <si>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</si>
  <si>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</si>
  <si>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</si>
  <si>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</si>
  <si>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</si>
  <si>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</si>
  <si>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</si>
  <si>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</si>
  <si>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</si>
  <si>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</si>
  <si>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</si>
  <si>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</si>
  <si>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</si>
  <si>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</si>
  <si>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</si>
  <si>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</si>
  <si>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</si>
  <si>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</si>
  <si>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</si>
  <si>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</si>
  <si>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</si>
  <si>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</si>
  <si>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</si>
  <si>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</si>
  <si>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</si>
  <si>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</si>
  <si>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</si>
  <si>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</si>
  <si>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</si>
  <si>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</si>
  <si>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</si>
  <si>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</si>
  <si>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</si>
  <si>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</si>
  <si>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</si>
  <si>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</si>
  <si>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</si>
  <si>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</si>
  <si>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</si>
  <si>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</si>
  <si>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</si>
  <si>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</si>
  <si>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</si>
  <si>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</si>
  <si>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</si>
  <si>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</si>
  <si>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</si>
  <si>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</si>
  <si>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</si>
  <si>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</si>
  <si>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</si>
  <si>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</si>
  <si>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</si>
  <si>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</si>
  <si>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</si>
  <si>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</si>
  <si>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</si>
  <si>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</si>
  <si>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</si>
  <si>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</si>
  <si>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</si>
  <si>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</si>
  <si>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</si>
  <si>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</si>
  <si>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</si>
  <si>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</si>
  <si>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</si>
  <si>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</si>
  <si>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</si>
  <si>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</si>
  <si>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</si>
  <si>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</si>
  <si>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</si>
  <si>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</si>
  <si>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</si>
  <si>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</si>
  <si>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</si>
  <si>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</si>
  <si>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</si>
  <si>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</si>
  <si>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</si>
  <si>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</si>
  <si>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</si>
  <si>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</si>
  <si>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</si>
  <si>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</si>
  <si>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</si>
  <si>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</si>
  <si>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</si>
  <si>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</si>
  <si>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</si>
  <si>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</si>
  <si>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</si>
  <si>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</si>
  <si>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</si>
  <si>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</si>
  <si>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</si>
  <si>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</si>
  <si>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</si>
  <si>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</si>
  <si>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</si>
  <si>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</si>
  <si>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</si>
  <si>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</si>
  <si>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</si>
  <si>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</si>
  <si>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</si>
  <si>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</si>
  <si>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</si>
  <si>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</si>
  <si>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</si>
  <si>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</si>
  <si>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</si>
  <si>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</si>
  <si>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</si>
  <si>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</si>
  <si>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</si>
  <si>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</si>
  <si>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</si>
  <si>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</si>
  <si>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</si>
  <si>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</si>
  <si>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</si>
  <si>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</si>
  <si>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</si>
  <si>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</si>
  <si>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</si>
  <si>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</si>
  <si>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</si>
  <si>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</si>
  <si>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</si>
  <si>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</si>
  <si>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</si>
  <si>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</si>
  <si>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</si>
  <si>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</si>
  <si>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</si>
  <si>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</si>
  <si>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</si>
  <si>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</si>
  <si>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</si>
  <si>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</si>
  <si>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</si>
  <si>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</si>
  <si>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</si>
  <si>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</si>
  <si>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</si>
  <si>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</si>
  <si>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</si>
  <si>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</si>
  <si>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</si>
  <si>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</si>
  <si>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</si>
  <si>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</si>
  <si>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</si>
  <si>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</si>
  <si>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</si>
  <si>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</si>
  <si>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</si>
  <si>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</si>
  <si>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</si>
  <si>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</si>
  <si>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</si>
  <si>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</si>
  <si>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</si>
  <si>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</si>
  <si>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</si>
  <si>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</si>
  <si>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</si>
  <si>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</si>
  <si>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</si>
  <si>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</si>
  <si>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</si>
  <si>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</si>
  <si>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</si>
  <si>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</si>
  <si>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</si>
  <si>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</si>
  <si>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</si>
  <si>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</si>
  <si>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</si>
  <si>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</si>
  <si>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</si>
  <si>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</si>
  <si>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</si>
  <si>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</si>
  <si>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</si>
  <si>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</si>
  <si>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</si>
  <si>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</si>
  <si>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</si>
  <si>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</si>
  <si>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</si>
  <si>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</si>
  <si>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</si>
  <si>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</si>
  <si>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</si>
  <si>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</si>
  <si>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</si>
  <si>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</si>
  <si>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</si>
  <si>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</si>
  <si>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</si>
  <si>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</si>
  <si>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</si>
  <si>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</si>
  <si>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</si>
  <si>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</si>
  <si>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</si>
  <si>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</si>
  <si>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</si>
  <si>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</si>
  <si>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</si>
  <si>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</si>
  <si>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</si>
  <si>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</si>
  <si>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</si>
  <si>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</si>
  <si>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</si>
  <si>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</si>
  <si>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</si>
  <si>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</si>
  <si>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</si>
  <si>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</si>
  <si>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</si>
  <si>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</si>
  <si>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</si>
  <si>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</si>
  <si>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</si>
  <si>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</si>
  <si>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</si>
  <si>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</si>
  <si>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</si>
  <si>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</si>
  <si>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</si>
  <si>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</si>
  <si>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</si>
  <si>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</si>
  <si>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</si>
  <si>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</si>
  <si>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</si>
  <si>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</si>
  <si>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</si>
  <si>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</si>
  <si>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</si>
  <si>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</si>
  <si>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</si>
  <si>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</si>
  <si>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</si>
  <si>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</si>
  <si>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</si>
  <si>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</si>
  <si>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</si>
  <si>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</si>
  <si>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</si>
  <si>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</si>
  <si>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</si>
  <si>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</si>
  <si>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</si>
  <si>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</si>
  <si>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</si>
  <si>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</si>
  <si>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</si>
  <si>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</si>
  <si>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</si>
  <si>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</si>
  <si>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</si>
  <si>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</si>
  <si>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</si>
  <si>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</si>
  <si>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</si>
  <si>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</si>
  <si>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</si>
  <si>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</si>
  <si>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</si>
  <si>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</si>
  <si>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</si>
  <si>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</si>
  <si>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</si>
  <si>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</si>
  <si>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</si>
  <si>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</si>
  <si>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</si>
  <si>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</si>
  <si>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</si>
  <si>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</si>
  <si>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</si>
  <si>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</si>
  <si>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</si>
  <si>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</si>
  <si>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</si>
  <si>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</si>
  <si>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</si>
  <si>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</si>
  <si>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</si>
  <si>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</si>
  <si>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</si>
  <si>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</si>
  <si>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</si>
  <si>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</si>
  <si>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</si>
  <si>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</si>
  <si>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</si>
  <si>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</si>
  <si>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</si>
  <si>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</si>
  <si>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</si>
  <si>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</si>
  <si>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</si>
  <si>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</si>
  <si>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</si>
  <si>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</si>
  <si>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</si>
  <si>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</si>
  <si>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</si>
  <si>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</si>
  <si>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</si>
  <si>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</si>
  <si>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</si>
  <si>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</si>
  <si>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</si>
  <si>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</si>
  <si>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</si>
  <si>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</si>
  <si>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</si>
  <si>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</si>
  <si>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</si>
  <si>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</si>
  <si>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</si>
  <si>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</si>
  <si>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</si>
  <si>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</si>
  <si>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</si>
  <si>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</si>
  <si>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</si>
  <si>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</si>
  <si>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</si>
  <si>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</si>
  <si>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</si>
  <si>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</si>
  <si>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</si>
  <si>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</si>
  <si>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</si>
  <si>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</si>
  <si>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</si>
  <si>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</si>
  <si>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</si>
  <si>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</si>
  <si>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</si>
  <si>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</si>
  <si>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</si>
  <si>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</si>
  <si>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</si>
  <si>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</si>
  <si>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</si>
  <si>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</si>
  <si>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</si>
  <si>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</si>
  <si>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</si>
  <si>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</si>
  <si>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</si>
  <si>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</si>
  <si>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</si>
  <si>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</si>
  <si>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</si>
  <si>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</si>
  <si>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</si>
  <si>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</si>
  <si>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</si>
  <si>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</si>
  <si>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</si>
  <si>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</si>
  <si>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</si>
  <si>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</si>
  <si>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</si>
  <si>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</si>
  <si>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</si>
  <si>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</si>
  <si>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</si>
  <si>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</si>
  <si>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</si>
  <si>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</si>
  <si>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</si>
  <si>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</si>
  <si>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</si>
  <si>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</si>
  <si>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</si>
  <si>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</si>
  <si>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</si>
  <si>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</si>
  <si>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</si>
  <si>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</si>
  <si>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</si>
  <si>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</si>
  <si>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</si>
  <si>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</si>
  <si>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</si>
  <si>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</si>
  <si>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</si>
  <si>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</si>
  <si>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</si>
  <si>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</si>
  <si>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</si>
  <si>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</si>
  <si>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</si>
  <si>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</si>
  <si>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</si>
  <si>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</si>
  <si>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</si>
  <si>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</si>
  <si>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</si>
  <si>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</si>
  <si>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</si>
  <si>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</si>
  <si>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</si>
  <si>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</si>
  <si>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</si>
  <si>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</si>
  <si>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</si>
  <si>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</si>
  <si>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</si>
  <si>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</si>
  <si>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</si>
  <si>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</si>
  <si>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</si>
  <si>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</si>
  <si>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</si>
  <si>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</si>
  <si>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</si>
  <si>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</si>
  <si>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</si>
  <si>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</si>
  <si>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</si>
  <si>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</si>
  <si>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</si>
  <si>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</si>
  <si>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</si>
  <si>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</si>
  <si>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</si>
  <si>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</si>
  <si>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</si>
  <si>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</si>
  <si>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</si>
  <si>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</si>
  <si>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</si>
  <si>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</si>
  <si>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</si>
  <si>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</si>
  <si>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</si>
  <si>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</si>
  <si>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</si>
  <si>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</si>
  <si>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</si>
  <si>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</si>
  <si>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</si>
  <si>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</si>
  <si>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</si>
  <si>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</si>
  <si>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</si>
  <si>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</si>
  <si>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</si>
  <si>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</si>
  <si>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</si>
  <si>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</si>
  <si>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</si>
  <si>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</si>
  <si>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</si>
  <si>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</si>
  <si>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</si>
  <si>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</si>
  <si>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</si>
  <si>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</si>
  <si>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</si>
  <si>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</si>
  <si>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</si>
  <si>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</si>
  <si>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</si>
  <si>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</si>
  <si>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</si>
  <si>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</si>
  <si>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</si>
  <si>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</si>
  <si>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</si>
  <si>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</si>
  <si>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</si>
  <si>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</si>
  <si>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</si>
  <si>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</si>
  <si>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</si>
  <si>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</si>
  <si>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</si>
  <si>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</si>
  <si>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</si>
  <si>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</si>
  <si>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</si>
  <si>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</si>
  <si>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</si>
  <si>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</si>
  <si>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</si>
  <si>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</si>
  <si>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</si>
  <si>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</si>
  <si>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</si>
  <si>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</si>
  <si>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</si>
  <si>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</si>
  <si>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</si>
  <si>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</si>
  <si>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</si>
  <si>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</si>
  <si>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</si>
  <si>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</si>
  <si>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</si>
  <si>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</si>
  <si>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</si>
  <si>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</si>
  <si>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</si>
  <si>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</si>
  <si>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</si>
  <si>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</si>
  <si>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</si>
  <si>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</si>
  <si>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</si>
  <si>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</si>
  <si>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</si>
  <si>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</si>
  <si>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</si>
  <si>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</si>
  <si>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</si>
  <si>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</si>
  <si>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</si>
  <si>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</si>
  <si>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</si>
  <si>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</si>
  <si>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</si>
  <si>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</si>
  <si>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</si>
  <si>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</si>
  <si>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</si>
  <si>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</si>
  <si>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</si>
  <si>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</si>
  <si>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</si>
  <si>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</si>
  <si>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</si>
  <si>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</si>
  <si>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</si>
  <si>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</si>
  <si>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</si>
  <si>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</si>
  <si>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</si>
  <si>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</si>
  <si>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</si>
  <si>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</si>
  <si>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</si>
  <si>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</si>
  <si>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</si>
  <si>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</si>
  <si>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</si>
  <si>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</si>
  <si>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</si>
  <si>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</si>
  <si>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</si>
  <si>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</si>
  <si>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</si>
  <si>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</si>
  <si>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</si>
  <si>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</si>
  <si>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</si>
  <si>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</si>
  <si>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</si>
  <si>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</si>
  <si>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</si>
  <si>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</si>
  <si>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</si>
  <si>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</si>
  <si>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</si>
  <si>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</si>
  <si>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</si>
  <si>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</si>
  <si>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</si>
  <si>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</si>
  <si>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</si>
  <si>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</si>
  <si>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</si>
  <si>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</si>
  <si>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</si>
  <si>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</si>
  <si>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</si>
  <si>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</si>
  <si>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</si>
  <si>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</si>
  <si>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</si>
  <si>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</si>
  <si>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</si>
  <si>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</si>
  <si>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</si>
  <si>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</si>
  <si>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</si>
  <si>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</si>
  <si>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</si>
  <si>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</si>
  <si>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</si>
  <si>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</si>
  <si>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</si>
  <si>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</si>
  <si>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</si>
  <si>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</si>
  <si>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</si>
  <si>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</si>
  <si>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</si>
  <si>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</si>
  <si>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</si>
  <si>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</si>
  <si>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</si>
  <si>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</si>
  <si>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</si>
  <si>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</si>
  <si>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</si>
  <si>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</si>
  <si>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</si>
  <si>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</si>
  <si>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</si>
  <si>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</si>
  <si>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</si>
  <si>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</si>
  <si>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</si>
  <si>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</si>
  <si>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</si>
  <si>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</si>
  <si>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</si>
  <si>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</si>
  <si>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</si>
  <si>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</si>
  <si>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</si>
  <si>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</si>
  <si>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</si>
  <si>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</si>
  <si>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</si>
  <si>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</si>
  <si>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</si>
  <si>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</si>
  <si>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</si>
  <si>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</si>
  <si>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</si>
  <si>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</si>
  <si>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</si>
  <si>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</si>
  <si>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</si>
  <si>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</si>
  <si>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</si>
  <si>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</si>
  <si>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</si>
  <si>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</si>
  <si>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</si>
  <si>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</si>
  <si>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</si>
  <si>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</si>
  <si>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</si>
  <si>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</si>
  <si>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</si>
  <si>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</si>
  <si>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</si>
  <si>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</si>
  <si>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</si>
  <si>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</si>
  <si>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</si>
  <si>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</si>
  <si>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</si>
  <si>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</si>
  <si>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</si>
  <si>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</si>
  <si>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</si>
  <si>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</si>
  <si>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</si>
  <si>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</si>
  <si>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</si>
  <si>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</si>
  <si>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</si>
  <si>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</si>
  <si>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</si>
  <si>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</si>
  <si>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</si>
  <si>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</si>
  <si>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</si>
  <si>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</si>
  <si>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</si>
  <si>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</si>
  <si>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</si>
  <si>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</si>
  <si>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</si>
  <si>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</si>
  <si>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</si>
  <si>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</si>
  <si>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</si>
  <si>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</si>
  <si>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</si>
  <si>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</si>
  <si>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</si>
  <si>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</si>
  <si>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</si>
  <si>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</si>
  <si>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</si>
  <si>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</si>
  <si>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</si>
  <si>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</si>
  <si>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</si>
  <si>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</si>
  <si>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</si>
  <si>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</si>
  <si>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</si>
  <si>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</si>
  <si>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</si>
  <si>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</si>
  <si>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</si>
  <si>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</si>
  <si>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</si>
  <si>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</si>
  <si>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</si>
  <si>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</si>
  <si>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</si>
  <si>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</si>
  <si>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</si>
  <si>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</si>
  <si>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</si>
  <si>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</si>
  <si>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</si>
  <si>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</si>
  <si>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</si>
  <si>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</si>
  <si>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</si>
  <si>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</si>
  <si>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</si>
  <si>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</si>
  <si>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</si>
  <si>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</si>
  <si>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</si>
  <si>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</si>
  <si>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</si>
  <si>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</si>
  <si>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</si>
  <si>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</si>
  <si>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</si>
  <si>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</si>
  <si>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</si>
  <si>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</si>
  <si>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</si>
  <si>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</si>
  <si>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</si>
  <si>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</si>
  <si>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</si>
  <si>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</si>
  <si>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</si>
  <si>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</si>
  <si>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</si>
  <si>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</si>
  <si>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</si>
  <si>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</si>
  <si>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</si>
  <si>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</si>
  <si>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</si>
  <si>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</si>
  <si>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</si>
  <si>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</si>
  <si>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</si>
  <si>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</si>
  <si>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</si>
  <si>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</si>
  <si>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</si>
  <si>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</si>
  <si>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</si>
  <si>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</si>
  <si>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</si>
  <si>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</si>
  <si>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</si>
  <si>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</si>
  <si>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</si>
  <si>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</si>
  <si>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</si>
  <si>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</si>
  <si>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</si>
  <si>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</si>
  <si>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</si>
  <si>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</si>
  <si>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</si>
  <si>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</si>
  <si>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</si>
  <si>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</si>
  <si>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</si>
  <si>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</si>
  <si>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</si>
  <si>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</si>
  <si>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</si>
  <si>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</si>
  <si>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</si>
  <si>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</si>
  <si>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</si>
  <si>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</si>
  <si>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</si>
  <si>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</si>
  <si>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</si>
  <si>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</si>
  <si>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</si>
  <si>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</si>
  <si>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</si>
  <si>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</si>
  <si>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</si>
  <si>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</si>
  <si>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</si>
  <si>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</si>
  <si>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</si>
  <si>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</si>
  <si>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</si>
  <si>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</si>
  <si>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</si>
  <si>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</si>
  <si>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</si>
  <si>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</si>
  <si>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</si>
  <si>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</si>
  <si>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</si>
  <si>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</si>
  <si>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</si>
  <si>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</si>
  <si>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</si>
  <si>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</si>
  <si>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</si>
  <si>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</si>
  <si>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</si>
  <si>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</si>
  <si>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</si>
  <si>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</si>
  <si>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</si>
  <si>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</si>
  <si>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</si>
  <si>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</si>
  <si>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</si>
  <si>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</si>
  <si>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</si>
  <si>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</si>
  <si>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</si>
  <si>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</si>
  <si>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</si>
  <si>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</si>
  <si>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</si>
  <si>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</si>
  <si>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</si>
  <si>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</si>
  <si>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</si>
  <si>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</si>
  <si>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</si>
  <si>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</si>
  <si>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</si>
  <si>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</si>
  <si>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</si>
  <si>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</si>
  <si>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</si>
  <si>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</si>
  <si>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</si>
  <si>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</si>
  <si>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</si>
  <si>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</si>
  <si>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</si>
  <si>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</si>
  <si>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</si>
  <si>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</si>
  <si>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</si>
  <si>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</si>
  <si>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</si>
  <si>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</si>
  <si>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</si>
  <si>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</si>
  <si>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</si>
  <si>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</si>
  <si>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</si>
  <si>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</si>
  <si>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</si>
  <si>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</si>
  <si>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</si>
  <si>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</si>
  <si>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</si>
  <si>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</si>
  <si>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</si>
  <si>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</si>
  <si>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</si>
  <si>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</si>
  <si>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</si>
  <si>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</si>
  <si>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</si>
  <si>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</si>
  <si>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</si>
  <si>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</si>
  <si>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</si>
  <si>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</si>
  <si>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</si>
  <si>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</si>
  <si>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</si>
  <si>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</si>
  <si>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</si>
  <si>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</si>
  <si>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</si>
  <si>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</si>
  <si>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</si>
  <si>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</si>
  <si>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</si>
  <si>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</si>
  <si>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</si>
  <si>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</si>
  <si>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</si>
  <si>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</si>
  <si>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</si>
  <si>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</si>
  <si>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</si>
  <si>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</si>
  <si>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</si>
  <si>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</si>
  <si>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</si>
  <si>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</si>
  <si>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</si>
  <si>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</si>
  <si>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</si>
  <si>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</si>
  <si>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</si>
  <si>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</si>
  <si>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</si>
  <si>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</si>
  <si>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</si>
  <si>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</si>
  <si>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</si>
  <si>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</si>
  <si>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</si>
  <si>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</si>
  <si>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</si>
  <si>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</si>
  <si>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</si>
  <si>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</si>
  <si>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</si>
  <si>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</si>
  <si>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</si>
  <si>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</si>
  <si>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</si>
  <si>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</si>
  <si>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</si>
  <si>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</si>
  <si>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</si>
  <si>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</si>
  <si>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</si>
  <si>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</si>
  <si>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</si>
  <si>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</si>
  <si>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</si>
  <si>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</si>
  <si>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</si>
  <si>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</si>
  <si>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</si>
  <si>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</si>
  <si>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</si>
  <si>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</si>
  <si>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</si>
  <si>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</si>
  <si>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</si>
  <si>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</si>
  <si>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</si>
  <si>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</si>
  <si>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</si>
  <si>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</si>
  <si>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</si>
  <si>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</si>
  <si>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</si>
  <si>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</si>
  <si>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</si>
  <si>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</si>
  <si>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</si>
  <si>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</si>
  <si>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</si>
  <si>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</si>
  <si>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</si>
  <si>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</si>
  <si>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</si>
  <si>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</si>
  <si>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</si>
  <si>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</si>
  <si>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</si>
  <si>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</si>
  <si>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</si>
  <si>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</si>
  <si>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</si>
  <si>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</si>
  <si>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</si>
  <si>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</si>
  <si>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</si>
  <si>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</si>
  <si>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</si>
  <si>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</si>
  <si>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</si>
  <si>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</si>
  <si>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</si>
  <si>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</si>
  <si>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</si>
  <si>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</si>
  <si>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</si>
  <si>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</si>
  <si>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</si>
  <si>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</si>
  <si>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</si>
  <si>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</si>
  <si>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</si>
  <si>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</si>
  <si>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</si>
  <si>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</si>
  <si>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</si>
  <si>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</si>
  <si>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</si>
  <si>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</si>
  <si>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</si>
  <si>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</si>
  <si>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</si>
  <si>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</si>
  <si>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</si>
  <si>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</si>
  <si>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</si>
  <si>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</si>
  <si>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</si>
  <si>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</si>
  <si>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</si>
  <si>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</si>
  <si>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</si>
  <si>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</si>
  <si>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</si>
  <si>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</si>
  <si>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</si>
  <si>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</si>
  <si>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</si>
  <si>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</si>
  <si>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</si>
  <si>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</si>
  <si>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</si>
  <si>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</si>
  <si>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</si>
  <si>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</si>
  <si>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</si>
  <si>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</si>
  <si>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</si>
  <si>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</si>
  <si>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</si>
  <si>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</si>
  <si>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</si>
  <si>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</si>
  <si>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</si>
  <si>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</si>
  <si>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</si>
  <si>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</si>
  <si>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</si>
  <si>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</si>
  <si>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</si>
  <si>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</si>
  <si>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</si>
  <si>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</si>
  <si>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</si>
  <si>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</si>
  <si>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</si>
  <si>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</si>
  <si>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</si>
  <si>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</si>
  <si>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</si>
  <si>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</si>
  <si>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</si>
  <si>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</si>
  <si>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</si>
  <si>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</si>
  <si>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</si>
  <si>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</si>
  <si>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</si>
  <si>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</si>
  <si>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</si>
  <si>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</si>
  <si>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</si>
  <si>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</si>
  <si>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</si>
  <si>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</si>
  <si>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</si>
  <si>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</si>
  <si>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</si>
  <si>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</si>
  <si>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</si>
  <si>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</si>
  <si>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</si>
  <si>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</si>
  <si>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</si>
  <si>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</si>
  <si>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</si>
  <si>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</si>
  <si>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</si>
  <si>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</si>
  <si>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</si>
  <si>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</si>
  <si>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</si>
  <si>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</si>
  <si>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</si>
  <si>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</si>
  <si>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</si>
  <si>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</si>
  <si>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</si>
  <si>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</si>
  <si>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</si>
  <si>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</si>
  <si>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</si>
  <si>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</si>
  <si>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</si>
  <si>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</si>
  <si>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</si>
  <si>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</si>
  <si>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</si>
  <si>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</si>
  <si>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</si>
  <si>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</si>
  <si>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</si>
  <si>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</si>
  <si>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</si>
  <si>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</si>
  <si>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</si>
  <si>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</si>
  <si>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</si>
  <si>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</si>
  <si>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</si>
  <si>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</si>
  <si>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</si>
  <si>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</si>
  <si>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</si>
  <si>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</si>
  <si>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</si>
  <si>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</si>
  <si>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</si>
  <si>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</si>
  <si>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</si>
  <si>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</si>
  <si>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</si>
  <si>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</si>
  <si>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</si>
  <si>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</si>
  <si>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</si>
  <si>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</si>
  <si>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</si>
  <si>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</si>
  <si>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</si>
  <si>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</si>
  <si>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</si>
  <si>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</si>
  <si>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</si>
  <si>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</si>
  <si>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</si>
  <si>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</si>
  <si>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</si>
  <si>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</si>
  <si>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</si>
  <si>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</si>
  <si>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</si>
  <si>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</si>
  <si>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</si>
  <si>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</si>
  <si>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</si>
  <si>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</si>
  <si>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</si>
  <si>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</si>
  <si>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</si>
  <si>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</si>
  <si>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</si>
  <si>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</si>
  <si>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</si>
  <si>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</si>
  <si>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</si>
  <si>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</si>
  <si>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</si>
  <si>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</si>
  <si>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</si>
  <si>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</si>
  <si>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</si>
  <si>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</si>
  <si>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</si>
  <si>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</si>
  <si>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</si>
  <si>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</si>
  <si>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</si>
  <si>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</si>
  <si>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</si>
  <si>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</si>
  <si>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</si>
  <si>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</si>
  <si>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</si>
  <si>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</si>
  <si>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</si>
  <si>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</si>
  <si>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</si>
  <si>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</si>
  <si>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</si>
  <si>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</si>
  <si>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</si>
  <si>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</si>
  <si>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</si>
  <si>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</si>
  <si>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</si>
  <si>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</si>
  <si>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</si>
  <si>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</si>
  <si>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</si>
  <si>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</si>
  <si>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</si>
  <si>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</si>
  <si>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</si>
  <si>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</si>
  <si>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</si>
  <si>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</si>
  <si>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</si>
  <si>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</si>
  <si>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</si>
  <si>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</si>
  <si>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</si>
  <si>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</si>
  <si>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</si>
  <si>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</si>
  <si>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</si>
  <si>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</si>
  <si>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</si>
  <si>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</si>
  <si>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</si>
  <si>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</si>
  <si>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</si>
  <si>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</si>
  <si>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</si>
  <si>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</si>
  <si>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</si>
  <si>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</si>
  <si>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</si>
  <si>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</si>
  <si>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</si>
  <si>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</si>
  <si>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</si>
  <si>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</si>
  <si>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</si>
  <si>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</si>
  <si>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</si>
  <si>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</si>
  <si>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</si>
  <si>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</si>
  <si>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</si>
  <si>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</si>
  <si>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</si>
  <si>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</si>
  <si>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</si>
  <si>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</si>
  <si>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</si>
  <si>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</si>
  <si>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</si>
  <si>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</si>
  <si>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</si>
  <si>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</si>
  <si>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</si>
  <si>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</si>
  <si>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</si>
  <si>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</si>
  <si>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</si>
  <si>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</si>
  <si>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</si>
  <si>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</si>
  <si>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</si>
  <si>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</si>
  <si>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</si>
  <si>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</si>
  <si>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</si>
  <si>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</si>
  <si>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</si>
  <si>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</si>
  <si>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</si>
  <si>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</si>
  <si>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</si>
  <si>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</si>
  <si>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</si>
  <si>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</si>
  <si>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</si>
  <si>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</si>
  <si>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</si>
  <si>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</si>
  <si>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</si>
  <si>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</si>
  <si>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</si>
  <si>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</si>
  <si>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</si>
  <si>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</si>
  <si>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</si>
  <si>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</si>
  <si>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</si>
  <si>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</si>
  <si>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</si>
  <si>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</si>
  <si>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</si>
  <si>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</si>
  <si>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</si>
  <si>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</si>
  <si>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</si>
  <si>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</si>
  <si>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</si>
  <si>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</si>
  <si>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</si>
  <si>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</si>
  <si>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</si>
  <si>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</si>
  <si>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</si>
  <si>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</si>
  <si>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</si>
  <si>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</si>
  <si>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</si>
  <si>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</si>
  <si>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</si>
  <si>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</si>
  <si>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</si>
  <si>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</si>
  <si>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</si>
  <si>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</si>
  <si>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</si>
  <si>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</si>
  <si>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</si>
  <si>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</si>
  <si>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</si>
  <si>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</si>
  <si>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</si>
  <si>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</si>
  <si>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</si>
  <si>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</si>
  <si>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</si>
  <si>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</si>
  <si>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</si>
  <si>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</si>
  <si>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</si>
  <si>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</si>
  <si>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</si>
  <si>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</si>
  <si>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</si>
  <si>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</si>
  <si>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</si>
  <si>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</si>
  <si>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</si>
  <si>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</si>
  <si>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</si>
  <si>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</si>
  <si>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</si>
  <si>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</si>
  <si>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</si>
  <si>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</si>
  <si>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</si>
  <si>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</si>
  <si>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</si>
  <si>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</si>
  <si>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</si>
  <si>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</si>
  <si>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</si>
  <si>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</si>
  <si>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</si>
  <si>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</si>
  <si>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</si>
  <si>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</si>
  <si>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</si>
  <si>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</si>
  <si>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</si>
  <si>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</si>
  <si>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</si>
  <si>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</si>
  <si>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</si>
  <si>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</si>
  <si>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</si>
  <si>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</si>
  <si>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</si>
  <si>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</si>
  <si>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</si>
  <si>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</si>
  <si>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</si>
  <si>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</si>
  <si>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</si>
  <si>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</si>
  <si>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</si>
  <si>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</si>
  <si>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</si>
  <si>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</si>
  <si>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</si>
  <si>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</si>
  <si>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</si>
  <si>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</si>
  <si>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</si>
  <si>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</si>
  <si>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</si>
  <si>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</si>
  <si>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</si>
  <si>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</si>
  <si>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</si>
  <si>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</si>
  <si>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</si>
  <si>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</si>
  <si>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</si>
  <si>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</si>
  <si>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</si>
  <si>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</si>
  <si>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</si>
  <si>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</si>
  <si>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</si>
  <si>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</si>
  <si>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</si>
  <si>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</si>
  <si>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</si>
  <si>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</si>
  <si>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</si>
  <si>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</si>
  <si>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</si>
  <si>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</si>
  <si>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</si>
  <si>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</si>
  <si>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</si>
  <si>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</si>
  <si>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</si>
  <si>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</si>
  <si>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</si>
  <si>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</si>
  <si>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</si>
  <si>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</si>
  <si>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</si>
  <si>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</si>
  <si>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</si>
  <si>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</si>
  <si>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</si>
  <si>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</si>
  <si>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</si>
  <si>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</si>
  <si>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</si>
  <si>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</si>
  <si>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</si>
  <si>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</si>
  <si>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</si>
  <si>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</si>
  <si>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</si>
  <si>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</si>
  <si>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</si>
  <si>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</si>
  <si>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</si>
  <si>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</si>
  <si>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</si>
  <si>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</si>
  <si>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</si>
  <si>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</si>
  <si>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</si>
  <si>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</si>
  <si>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</si>
  <si>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</si>
  <si>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</si>
  <si>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</si>
  <si>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</si>
  <si>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</si>
  <si>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</si>
  <si>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</si>
  <si>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</si>
  <si>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</si>
  <si>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</si>
  <si>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</si>
  <si>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</si>
  <si>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</si>
  <si>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</si>
  <si>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</si>
  <si>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</si>
  <si>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</si>
  <si>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</si>
  <si>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</si>
  <si>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</si>
  <si>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</si>
  <si>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</si>
  <si>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</si>
  <si>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</si>
  <si>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</si>
  <si>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</si>
  <si>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</si>
  <si>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</si>
  <si>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</si>
  <si>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</si>
  <si>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</si>
  <si>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</si>
  <si>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</si>
  <si>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</si>
  <si>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</si>
  <si>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</si>
  <si>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</si>
  <si>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</si>
  <si>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</si>
  <si>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</si>
  <si>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</si>
  <si>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</si>
  <si>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</si>
  <si>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</si>
  <si>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</si>
  <si>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</si>
  <si>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</si>
  <si>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</si>
  <si>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</si>
  <si>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</si>
  <si>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</si>
  <si>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</si>
  <si>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</si>
  <si>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</si>
  <si>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</si>
  <si>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</si>
  <si>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</si>
  <si>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</si>
  <si>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</si>
  <si>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</si>
  <si>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</si>
  <si>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</si>
  <si>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</si>
  <si>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</si>
  <si>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</si>
  <si>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</si>
  <si>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</si>
  <si>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</si>
  <si>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</si>
  <si>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</si>
  <si>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</si>
  <si>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</si>
  <si>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</si>
  <si>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</si>
  <si>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</si>
  <si>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</si>
  <si>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</si>
  <si>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</si>
  <si>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</si>
  <si>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</si>
  <si>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</si>
  <si>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</si>
  <si>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</si>
  <si>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</si>
  <si>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</si>
  <si>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</si>
  <si>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</si>
  <si>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</si>
  <si>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</si>
  <si>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</si>
  <si>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</si>
  <si>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</si>
  <si>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</si>
  <si>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</si>
  <si>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</si>
  <si>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</si>
  <si>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</si>
  <si>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</si>
  <si>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</si>
  <si>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</si>
  <si>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</si>
  <si>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</si>
  <si>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</si>
  <si>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</si>
  <si>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</si>
  <si>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</si>
  <si>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</si>
  <si>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</si>
  <si>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</si>
  <si>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</si>
  <si>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</si>
  <si>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</si>
  <si>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</si>
  <si>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</si>
  <si>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</si>
  <si>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</si>
  <si>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</si>
  <si>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</si>
  <si>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</si>
  <si>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</si>
  <si>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</si>
  <si>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</si>
  <si>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</si>
  <si>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</si>
  <si>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</si>
  <si>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</si>
  <si>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</si>
  <si>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</si>
  <si>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</si>
  <si>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</si>
  <si>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</si>
  <si>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</si>
  <si>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</si>
  <si>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</si>
  <si>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</si>
  <si>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</si>
  <si>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</si>
  <si>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</si>
  <si>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</si>
  <si>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</si>
  <si>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</si>
  <si>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</si>
  <si>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</si>
  <si>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</si>
  <si>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</si>
  <si>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</si>
  <si>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</si>
  <si>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</si>
  <si>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</si>
  <si>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</si>
  <si>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</si>
  <si>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</si>
  <si>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</si>
  <si>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</si>
  <si>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</si>
  <si>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</si>
  <si>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</si>
  <si>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</si>
  <si>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</si>
  <si>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</si>
  <si>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</si>
  <si>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</si>
  <si>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</si>
  <si>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</si>
  <si>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</si>
  <si>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</si>
  <si>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</si>
  <si>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</si>
  <si>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</si>
  <si>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</si>
  <si>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</si>
  <si>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</si>
  <si>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</si>
  <si>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</si>
  <si>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</si>
  <si>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</si>
  <si>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</si>
  <si>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</si>
  <si>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</si>
  <si>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</si>
  <si>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</si>
  <si>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</si>
  <si>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</si>
  <si>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</si>
  <si>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</si>
  <si>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</si>
  <si>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</si>
  <si>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</si>
  <si>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</si>
  <si>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</si>
  <si>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</si>
  <si>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</si>
  <si>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</si>
  <si>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</si>
  <si>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</si>
  <si>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</si>
  <si>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</si>
  <si>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</si>
  <si>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</si>
  <si>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</si>
  <si>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</si>
  <si>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</si>
  <si>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</si>
  <si>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</si>
  <si>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</si>
  <si>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</si>
  <si>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</si>
  <si>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</si>
  <si>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</si>
  <si>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</si>
  <si>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</si>
  <si>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</si>
  <si>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</si>
  <si>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</si>
  <si>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</si>
  <si>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</si>
  <si>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</si>
  <si>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</si>
  <si>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</si>
  <si>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</si>
  <si>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</si>
  <si>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</si>
  <si>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</si>
  <si>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</si>
  <si>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</si>
  <si>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</si>
  <si>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</si>
  <si>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</si>
  <si>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</si>
  <si>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</si>
  <si>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</si>
  <si>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</si>
  <si>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</si>
  <si>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</si>
  <si>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</si>
  <si>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</si>
  <si>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</si>
  <si>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</si>
  <si>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</si>
  <si>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</si>
  <si>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</si>
  <si>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</si>
  <si>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</si>
  <si>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</si>
  <si>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</si>
  <si>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</si>
  <si>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</si>
  <si>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</si>
  <si>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</si>
  <si>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</si>
  <si>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</si>
  <si>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</si>
  <si>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</si>
  <si>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</si>
  <si>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</si>
  <si>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</si>
  <si>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</si>
  <si>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</si>
  <si>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</si>
  <si>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</si>
  <si>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</si>
  <si>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</si>
  <si>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</si>
  <si>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</si>
  <si>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</si>
  <si>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</si>
  <si>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</si>
  <si>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</si>
  <si>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</si>
  <si>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</si>
  <si>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</si>
  <si>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</si>
  <si>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</si>
  <si>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</si>
  <si>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</si>
  <si>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</si>
  <si>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</si>
  <si>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</si>
  <si>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</si>
  <si>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</si>
  <si>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</si>
  <si>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</si>
  <si>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</si>
  <si>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</si>
  <si>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</si>
  <si>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</si>
  <si>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</si>
  <si>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</si>
  <si>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</si>
  <si>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</si>
  <si>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</si>
  <si>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</si>
  <si>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</si>
  <si>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</si>
  <si>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</si>
  <si>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</si>
  <si>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</si>
  <si>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</si>
  <si>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</si>
  <si>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</si>
  <si>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</si>
  <si>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</si>
  <si>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</si>
  <si>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</si>
  <si>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</si>
  <si>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</si>
  <si>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</si>
  <si>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</si>
  <si>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</si>
  <si>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</si>
  <si>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</si>
  <si>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</si>
  <si>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</si>
  <si>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</si>
  <si>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</si>
  <si>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</si>
  <si>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</si>
  <si>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</si>
  <si>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</si>
  <si>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</si>
  <si>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</si>
  <si>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</si>
  <si>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</si>
  <si>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</si>
  <si>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</si>
  <si>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</si>
  <si>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</si>
  <si>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</si>
  <si>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</si>
  <si>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</si>
  <si>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</si>
  <si>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</si>
  <si>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</si>
  <si>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</si>
  <si>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</si>
  <si>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</si>
  <si>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</si>
  <si>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</si>
  <si>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</si>
  <si>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</si>
  <si>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</si>
  <si>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</si>
  <si>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</si>
  <si>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</si>
  <si>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</si>
  <si>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</si>
  <si>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</si>
  <si>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</si>
  <si>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</si>
  <si>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</si>
  <si>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</si>
  <si>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</si>
  <si>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</si>
  <si>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</si>
  <si>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</si>
  <si>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</si>
  <si>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</si>
  <si>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</si>
  <si>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</si>
  <si>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</si>
  <si>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</si>
  <si>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</si>
  <si>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</si>
  <si>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</si>
  <si>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</si>
  <si>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</si>
  <si>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</si>
  <si>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</si>
  <si>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</si>
  <si>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</si>
  <si>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</si>
  <si>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</si>
  <si>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</si>
  <si>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</si>
  <si>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</si>
  <si>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</si>
  <si>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</si>
  <si>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</si>
  <si>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</si>
  <si>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</si>
  <si>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</si>
  <si>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</si>
  <si>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</si>
  <si>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</si>
  <si>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</si>
  <si>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</si>
  <si>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</si>
  <si>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</si>
  <si>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</si>
  <si>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</si>
  <si>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</si>
  <si>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</si>
  <si>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</si>
  <si>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</si>
  <si>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</si>
  <si>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</si>
  <si>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</si>
  <si>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</si>
  <si>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</si>
  <si>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</si>
  <si>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</si>
  <si>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</si>
  <si>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</si>
  <si>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</si>
  <si>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</si>
  <si>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</si>
  <si>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</si>
  <si>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</si>
  <si>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</si>
  <si>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</si>
  <si>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</si>
  <si>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</si>
  <si>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</si>
  <si>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</si>
  <si>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</si>
  <si>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</si>
  <si>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</si>
  <si>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</si>
  <si>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</si>
  <si>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</si>
  <si>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</si>
  <si>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</si>
  <si>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</si>
  <si>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</si>
  <si>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</si>
  <si>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</si>
  <si>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</si>
  <si>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</si>
  <si>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</si>
  <si>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</si>
  <si>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</si>
  <si>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</si>
  <si>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</si>
  <si>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</si>
  <si>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</si>
  <si>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</si>
  <si>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</si>
  <si>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</si>
  <si>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</si>
  <si>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</si>
  <si>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</si>
  <si>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</si>
  <si>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</si>
  <si>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</si>
  <si>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</si>
  <si>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</si>
  <si>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</si>
  <si>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</si>
  <si>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</si>
  <si>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</si>
  <si>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</si>
  <si>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</si>
  <si>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</si>
  <si>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</si>
  <si>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</si>
  <si>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</si>
  <si>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</si>
  <si>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</si>
  <si>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</si>
  <si>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</si>
  <si>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</si>
  <si>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</si>
  <si>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</si>
  <si>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</si>
  <si>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</si>
  <si>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</si>
  <si>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</si>
  <si>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</si>
  <si>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</si>
  <si>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</si>
  <si>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</si>
  <si>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</si>
  <si>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</si>
  <si>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</si>
  <si>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</si>
  <si>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</si>
  <si>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</si>
  <si>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</si>
  <si>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</si>
  <si>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</si>
  <si>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</si>
  <si>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</si>
  <si>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</si>
  <si>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</si>
  <si>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</si>
  <si>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</si>
  <si>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</si>
  <si>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</si>
  <si>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</si>
  <si>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</si>
  <si>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</si>
  <si>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</si>
  <si>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</si>
  <si>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</si>
  <si>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</si>
  <si>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</si>
  <si>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</si>
  <si>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</si>
  <si>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</si>
  <si>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</si>
  <si>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</si>
  <si>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</si>
  <si>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</si>
  <si>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</si>
  <si>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</si>
  <si>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</si>
  <si>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</si>
  <si>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</si>
  <si>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</si>
  <si>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</si>
  <si>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</si>
  <si>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</si>
  <si>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</si>
  <si>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</si>
  <si>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</si>
  <si>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</si>
  <si>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</si>
  <si>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</si>
  <si>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</si>
  <si>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</si>
  <si>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</si>
  <si>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</si>
  <si>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</si>
  <si>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</si>
  <si>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</si>
  <si>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</si>
  <si>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</si>
  <si>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</si>
  <si>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</si>
  <si>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</si>
  <si>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</si>
  <si>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</si>
  <si>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</si>
  <si>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</si>
  <si>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</si>
  <si>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</si>
  <si>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</si>
  <si>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</si>
  <si>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</si>
  <si>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</si>
  <si>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</si>
  <si>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</si>
  <si>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</si>
  <si>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</si>
  <si>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</si>
  <si>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</si>
  <si>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</si>
  <si>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</si>
  <si>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</si>
  <si>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</si>
  <si>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</si>
  <si>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</si>
  <si>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</si>
  <si>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</si>
  <si>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</si>
  <si>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</si>
  <si>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</si>
  <si>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</si>
  <si>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</si>
  <si>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</si>
  <si>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</si>
  <si>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</si>
  <si>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</si>
  <si>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</si>
  <si>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</si>
  <si>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</si>
  <si>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</si>
  <si>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</si>
  <si>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</si>
  <si>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</si>
  <si>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</si>
  <si>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</si>
  <si>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</si>
  <si>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</si>
  <si>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</si>
  <si>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</si>
  <si>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</si>
  <si>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</si>
  <si>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</si>
  <si>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</si>
  <si>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</si>
  <si>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</si>
  <si>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</si>
  <si>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</si>
  <si>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</si>
  <si>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</si>
  <si>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</si>
  <si>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</si>
  <si>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</si>
  <si>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</si>
  <si>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</si>
  <si>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</si>
  <si>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</si>
  <si>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</si>
  <si>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</si>
  <si>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</si>
  <si>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</si>
  <si>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</si>
  <si>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</si>
  <si>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</si>
  <si>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</si>
  <si>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</si>
  <si>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</si>
  <si>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</si>
  <si>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</si>
  <si>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</si>
  <si>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</si>
  <si>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</si>
  <si>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</si>
  <si>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</si>
  <si>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</si>
  <si>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</si>
  <si>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</si>
  <si>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</si>
  <si>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</si>
  <si>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</si>
  <si>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</si>
  <si>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</si>
  <si>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</si>
  <si>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</si>
  <si>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</si>
  <si>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</si>
  <si>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</si>
  <si>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</si>
  <si>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</si>
  <si>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</si>
  <si>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</si>
  <si>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</si>
  <si>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</si>
  <si>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</si>
  <si>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</si>
  <si>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</si>
  <si>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</si>
  <si>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</si>
  <si>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</si>
  <si>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</si>
  <si>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</si>
  <si>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</si>
  <si>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</si>
  <si>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</si>
  <si>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</si>
  <si>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</si>
  <si>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</si>
  <si>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</si>
  <si>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</si>
  <si>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</si>
  <si>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</si>
  <si>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</si>
  <si>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</si>
  <si>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</si>
  <si>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</si>
  <si>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</si>
  <si>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</si>
  <si>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</si>
  <si>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</si>
  <si>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</si>
  <si>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</si>
  <si>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</si>
  <si>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</si>
  <si>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</si>
  <si>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</si>
  <si>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</si>
  <si>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</si>
  <si>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</si>
  <si>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</si>
  <si>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</si>
  <si>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</si>
  <si>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</si>
  <si>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</si>
  <si>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</si>
  <si>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</si>
  <si>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</si>
  <si>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</si>
  <si>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</si>
  <si>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</si>
  <si>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</si>
  <si>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</si>
  <si>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</si>
  <si>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</si>
  <si>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</si>
  <si>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</si>
  <si>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</si>
  <si>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</si>
  <si>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</si>
  <si>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</si>
  <si>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</si>
  <si>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</si>
  <si>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</si>
  <si>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</si>
  <si>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</si>
  <si>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</si>
  <si>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</si>
  <si>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</si>
  <si>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</si>
  <si>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</si>
  <si>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</si>
  <si>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</si>
  <si>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</si>
  <si>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</si>
  <si>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</si>
  <si>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</si>
  <si>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</si>
  <si>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</si>
  <si>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</si>
  <si>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</si>
  <si>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</si>
  <si>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</si>
  <si>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</si>
  <si>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</si>
  <si>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</si>
  <si>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</si>
  <si>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</si>
  <si>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</si>
  <si>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</si>
  <si>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</si>
  <si>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</si>
  <si>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</si>
  <si>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</si>
  <si>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</si>
  <si>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</si>
  <si>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</si>
  <si>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</si>
  <si>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</si>
  <si>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</si>
  <si>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</si>
  <si>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</si>
  <si>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</si>
  <si>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</si>
  <si>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</si>
  <si>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</si>
  <si>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</si>
  <si>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</si>
  <si>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</si>
  <si>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</si>
  <si>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</si>
  <si>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</si>
  <si>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</si>
  <si>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</si>
  <si>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</si>
  <si>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</si>
  <si>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</si>
  <si>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</si>
  <si>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</si>
  <si>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</si>
  <si>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</si>
  <si>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</si>
  <si>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</si>
  <si>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</si>
  <si>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</si>
  <si>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</si>
  <si>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</si>
  <si>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</si>
  <si>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</si>
  <si>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</si>
  <si>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</si>
  <si>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</si>
  <si>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</si>
  <si>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</si>
  <si>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</si>
  <si>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</si>
  <si>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</si>
  <si>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</si>
  <si>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</si>
  <si>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</si>
  <si>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</si>
  <si>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</si>
  <si>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</si>
  <si>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</si>
  <si>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</si>
  <si>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</si>
  <si>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</si>
  <si>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</si>
  <si>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</si>
  <si>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</si>
  <si>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</si>
  <si>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</si>
  <si>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</si>
  <si>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</si>
  <si>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</si>
  <si>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</si>
  <si>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</si>
  <si>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</si>
  <si>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</si>
  <si>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</si>
  <si>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</si>
  <si>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</si>
  <si>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</si>
  <si>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</si>
  <si>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</si>
  <si>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</si>
  <si>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</si>
  <si>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</si>
  <si>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</si>
  <si>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</si>
  <si>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</si>
  <si>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</si>
  <si>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</si>
  <si>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</si>
  <si>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</si>
  <si>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</si>
  <si>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</si>
  <si>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</si>
  <si>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</si>
  <si>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</si>
  <si>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</si>
  <si>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</si>
  <si>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</si>
  <si>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</si>
  <si>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</si>
  <si>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</si>
  <si>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</si>
  <si>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</si>
  <si>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</si>
  <si>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</si>
  <si>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</si>
  <si>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</si>
  <si>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</si>
  <si>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</si>
  <si>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</si>
  <si>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</si>
  <si>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</si>
  <si>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</si>
  <si>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</si>
  <si>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</si>
  <si>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</si>
  <si>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</si>
  <si>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</si>
  <si>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</si>
  <si>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</si>
  <si>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</si>
  <si>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</si>
  <si>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</si>
  <si>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</si>
  <si>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</si>
  <si>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</si>
  <si>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</si>
  <si>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</si>
  <si>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</si>
  <si>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</si>
  <si>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</si>
  <si>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</si>
  <si>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</si>
  <si>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</si>
  <si>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</si>
  <si>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</si>
  <si>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</si>
  <si>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</si>
  <si>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</si>
  <si>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</si>
  <si>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</si>
  <si>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</si>
  <si>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</si>
  <si>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</si>
  <si>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</si>
  <si>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</si>
  <si>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</si>
  <si>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</si>
  <si>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</si>
  <si>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</si>
  <si>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</si>
  <si>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</si>
  <si>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</si>
  <si>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</si>
  <si>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</si>
  <si>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</si>
  <si>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</si>
  <si>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</si>
  <si>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</si>
  <si>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</si>
  <si>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</si>
  <si>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</si>
  <si>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</si>
  <si>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</si>
  <si>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</si>
  <si>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</si>
  <si>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</si>
  <si>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</si>
  <si>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</si>
  <si>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</si>
  <si>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</si>
  <si>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</si>
  <si>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</si>
  <si>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</si>
  <si>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</si>
  <si>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</si>
  <si>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</si>
  <si>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</si>
  <si>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</si>
  <si>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</si>
  <si>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</si>
  <si>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</si>
  <si>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</si>
  <si>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</si>
  <si>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</si>
  <si>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</si>
  <si>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</si>
  <si>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</si>
  <si>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</si>
  <si>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</si>
  <si>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</si>
  <si>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</si>
  <si>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</si>
  <si>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</si>
  <si>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</si>
  <si>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</si>
  <si>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</si>
  <si>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</si>
  <si>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</si>
  <si>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</si>
  <si>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</si>
  <si>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</si>
  <si>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</si>
  <si>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</si>
  <si>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</si>
  <si>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</si>
  <si>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</si>
  <si>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</si>
  <si>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</si>
  <si>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</si>
  <si>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</si>
  <si>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</si>
  <si>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</si>
  <si>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</si>
  <si>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</si>
  <si>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</si>
  <si>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</si>
  <si>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</si>
  <si>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</si>
  <si>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</si>
  <si>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</si>
  <si>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</si>
  <si>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</si>
  <si>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</si>
  <si>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</si>
  <si>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</si>
  <si>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</si>
  <si>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</si>
  <si>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</si>
  <si>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</si>
  <si>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</si>
  <si>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</si>
  <si>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</si>
  <si>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</si>
  <si>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</si>
  <si>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</si>
  <si>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</si>
  <si>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</si>
  <si>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</si>
  <si>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</si>
  <si>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</si>
  <si>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</si>
  <si>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</si>
  <si>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</si>
  <si>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</si>
  <si>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</si>
  <si>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</si>
  <si>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</si>
  <si>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</si>
  <si>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</si>
  <si>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</si>
  <si>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</si>
  <si>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</si>
  <si>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</si>
  <si>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</si>
  <si>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</si>
  <si>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</si>
  <si>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</si>
  <si>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</si>
  <si>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</si>
  <si>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</si>
  <si>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</si>
  <si>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</si>
  <si>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</si>
  <si>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</si>
  <si>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</si>
  <si>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</si>
  <si>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</si>
  <si>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</si>
  <si>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</si>
  <si>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</si>
  <si>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</si>
  <si>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</si>
  <si>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</si>
  <si>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</si>
  <si>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</si>
  <si>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</si>
  <si>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</si>
  <si>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</si>
  <si>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</si>
  <si>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</si>
  <si>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</si>
  <si>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</si>
  <si>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</si>
  <si>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</si>
  <si>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</si>
  <si>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</si>
  <si>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</si>
  <si>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</si>
  <si>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</si>
  <si>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</si>
  <si>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</si>
  <si>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</si>
  <si>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</si>
  <si>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</si>
  <si>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</si>
  <si>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</si>
  <si>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</si>
  <si>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</si>
  <si>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</si>
  <si>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</si>
  <si>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</si>
  <si>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</si>
  <si>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</si>
  <si>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</si>
  <si>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</si>
  <si>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</si>
  <si>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</si>
  <si>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</si>
  <si>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</si>
  <si>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</si>
  <si>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</si>
  <si>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</si>
  <si>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</si>
  <si>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</si>
  <si>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</si>
  <si>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</si>
  <si>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</si>
  <si>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</si>
  <si>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</si>
  <si>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</si>
  <si>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</si>
  <si>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</si>
  <si>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</si>
  <si>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</si>
  <si>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</si>
  <si>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</si>
  <si>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</si>
  <si>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</si>
  <si>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</si>
  <si>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</si>
  <si>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</si>
  <si>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</si>
  <si>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</si>
  <si>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</si>
  <si>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</si>
  <si>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</si>
  <si>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</si>
  <si>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</si>
  <si>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</si>
  <si>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</si>
  <si>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</si>
  <si>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</si>
  <si>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</si>
  <si>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</si>
  <si>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</si>
  <si>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</si>
  <si>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</si>
  <si>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</si>
  <si>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</si>
  <si>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</si>
  <si>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</si>
  <si>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</si>
  <si>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</si>
  <si>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</si>
  <si>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</si>
  <si>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</si>
  <si>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</si>
  <si>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</si>
  <si>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</si>
  <si>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</si>
  <si>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</si>
  <si>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</si>
  <si>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</si>
  <si>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</si>
  <si>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</si>
  <si>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</si>
  <si>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</si>
  <si>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</si>
  <si>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</si>
  <si>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</si>
  <si>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</si>
  <si>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</si>
  <si>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</si>
  <si>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</si>
  <si>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</si>
  <si>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</si>
  <si>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</si>
  <si>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</si>
  <si>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</si>
  <si>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</si>
  <si>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</si>
  <si>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</si>
  <si>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</si>
  <si>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</si>
  <si>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</si>
  <si>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</si>
  <si>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</si>
  <si>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</si>
  <si>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</si>
  <si>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</si>
  <si>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</si>
  <si>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</si>
  <si>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</si>
  <si>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</si>
  <si>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</si>
  <si>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</si>
  <si>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</si>
  <si>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</si>
  <si>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</si>
  <si>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</si>
  <si>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</si>
  <si>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</si>
  <si>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</si>
  <si>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</si>
  <si>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</si>
  <si>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</si>
  <si>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</si>
  <si>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</si>
  <si>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</si>
  <si>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</si>
  <si>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</si>
  <si>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</si>
  <si>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</si>
  <si>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</si>
  <si>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</si>
  <si>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</si>
  <si>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</si>
  <si>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</si>
  <si>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</si>
  <si>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</si>
  <si>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</si>
  <si>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</si>
  <si>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</si>
  <si>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</si>
  <si>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</si>
  <si>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</si>
  <si>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</si>
  <si>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</si>
  <si>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</si>
  <si>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</si>
  <si>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</si>
  <si>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</si>
  <si>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</si>
  <si>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</si>
  <si>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</si>
  <si>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</si>
  <si>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</si>
  <si>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</si>
  <si>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</si>
  <si>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</si>
  <si>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</si>
  <si>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</si>
  <si>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</si>
  <si>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</si>
  <si>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</si>
  <si>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</si>
  <si>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</si>
  <si>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</si>
  <si>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</si>
  <si>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</si>
  <si>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</si>
  <si>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</si>
  <si>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</si>
  <si>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</si>
  <si>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</si>
  <si>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</si>
  <si>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</si>
  <si>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</si>
  <si>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</si>
  <si>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</si>
  <si>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</si>
  <si>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</si>
  <si>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</si>
  <si>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</si>
  <si>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</si>
  <si>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</si>
  <si>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</si>
  <si>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</si>
  <si>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</si>
  <si>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</si>
  <si>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</si>
  <si>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</si>
  <si>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</si>
  <si>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</si>
  <si>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</si>
  <si>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</si>
  <si>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</si>
  <si>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</si>
  <si>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</si>
  <si>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</si>
  <si>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</si>
  <si>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</si>
  <si>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</si>
  <si>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</si>
  <si>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</si>
  <si>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</si>
  <si>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</si>
  <si>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</si>
  <si>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</si>
  <si>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</si>
  <si>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</si>
  <si>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</si>
  <si>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</si>
  <si>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</si>
  <si>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</si>
  <si>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</si>
  <si>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</si>
  <si>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</si>
  <si>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</si>
  <si>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</si>
  <si>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</si>
  <si>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</si>
  <si>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</si>
  <si>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</si>
  <si>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</si>
  <si>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</si>
  <si>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</si>
  <si>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</si>
  <si>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</si>
  <si>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</si>
  <si>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</si>
  <si>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</si>
  <si>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</si>
  <si>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</si>
  <si>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</si>
  <si>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</si>
  <si>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</si>
  <si>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</si>
  <si>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</si>
  <si>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</si>
  <si>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</si>
  <si>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</si>
  <si>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</si>
  <si>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</si>
  <si>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</si>
  <si>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</si>
  <si>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</si>
  <si>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</si>
  <si>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</si>
  <si>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</si>
  <si>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</si>
  <si>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</si>
  <si>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</si>
  <si>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</si>
  <si>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</si>
  <si>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</si>
  <si>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</si>
  <si>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</si>
  <si>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</si>
  <si>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</si>
  <si>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</si>
  <si>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</si>
  <si>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</si>
  <si>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</si>
  <si>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</si>
  <si>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</si>
  <si>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</si>
  <si>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</si>
  <si>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</si>
  <si>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</si>
  <si>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</si>
  <si>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</si>
  <si>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</si>
  <si>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</si>
  <si>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</si>
  <si>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</si>
  <si>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</si>
  <si>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</si>
  <si>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</si>
  <si>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</si>
  <si>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</si>
  <si>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</si>
  <si>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</si>
  <si>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</si>
  <si>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</si>
  <si>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</si>
  <si>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</si>
  <si>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</si>
  <si>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</si>
  <si>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</si>
  <si>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</si>
  <si>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</si>
  <si>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</si>
  <si>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</si>
  <si>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</si>
  <si>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</si>
  <si>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</si>
  <si>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</si>
  <si>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</si>
  <si>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</si>
  <si>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</si>
  <si>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</si>
  <si>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</si>
  <si>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</si>
  <si>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</si>
  <si>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</si>
  <si>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</si>
  <si>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</si>
  <si>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</si>
  <si>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</si>
  <si>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</si>
  <si>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</si>
  <si>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</si>
  <si>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</si>
  <si>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</si>
  <si>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</si>
  <si>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</si>
  <si>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</si>
  <si>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</si>
  <si>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</si>
  <si>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</si>
  <si>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</si>
  <si>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</si>
  <si>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</si>
  <si>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</si>
  <si>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</si>
  <si>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</si>
  <si>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</si>
  <si>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</si>
  <si>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</si>
  <si>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</si>
  <si>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</si>
  <si>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</si>
  <si>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</si>
  <si>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</si>
  <si>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</si>
  <si>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</si>
  <si>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</si>
  <si>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</si>
  <si>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</si>
  <si>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</si>
  <si>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</si>
  <si>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</si>
  <si>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</si>
  <si>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</si>
  <si>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</si>
  <si>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</si>
  <si>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</si>
  <si>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</si>
  <si>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</si>
  <si>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</si>
  <si>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</si>
  <si>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</si>
  <si>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</si>
  <si>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</si>
  <si>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</si>
  <si>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</si>
  <si>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</si>
  <si>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</si>
  <si>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</si>
  <si>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</si>
  <si>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</si>
  <si>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</si>
  <si>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</si>
  <si>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</si>
  <si>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</si>
  <si>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</si>
  <si>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</si>
  <si>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</si>
  <si>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</si>
  <si>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</si>
  <si>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</si>
  <si>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</si>
  <si>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</si>
  <si>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</si>
  <si>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</si>
  <si>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</si>
  <si>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</si>
  <si>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</si>
  <si>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</si>
  <si>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</si>
  <si>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</si>
  <si>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</si>
  <si>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</si>
  <si>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</si>
  <si>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</si>
  <si>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</si>
  <si>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</si>
  <si>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</si>
  <si>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</si>
  <si>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</si>
  <si>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</si>
  <si>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</si>
  <si>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</si>
  <si>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</si>
  <si>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</si>
  <si>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</si>
  <si>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</si>
  <si>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</si>
  <si>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</si>
  <si>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</si>
  <si>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</si>
  <si>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</si>
  <si>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</si>
  <si>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</si>
  <si>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</si>
  <si>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</si>
  <si>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</si>
  <si>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</si>
  <si>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</si>
  <si>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</si>
  <si>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</si>
  <si>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</si>
  <si>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</si>
  <si>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</si>
  <si>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</si>
  <si>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</si>
  <si>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</si>
  <si>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</si>
  <si>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</si>
  <si>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</si>
  <si>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</si>
  <si>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</si>
  <si>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</si>
  <si>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</si>
  <si>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</si>
  <si>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</si>
  <si>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</si>
  <si>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</si>
  <si>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</si>
  <si>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</si>
  <si>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</si>
  <si>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</si>
  <si>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</si>
  <si>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</si>
  <si>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</si>
  <si>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</si>
  <si>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</si>
  <si>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</si>
  <si>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</si>
  <si>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</si>
  <si>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</si>
  <si>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</si>
  <si>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</si>
  <si>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</si>
  <si>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</si>
  <si>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</si>
  <si>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</si>
  <si>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</si>
  <si>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</si>
  <si>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</si>
  <si>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</si>
  <si>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</si>
  <si>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</si>
  <si>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</si>
  <si>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</si>
  <si>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</si>
  <si>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</si>
  <si>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</si>
  <si>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</si>
  <si>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</si>
  <si>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</si>
  <si>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</si>
  <si>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</si>
  <si>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</si>
  <si>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</si>
  <si>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</si>
  <si>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</si>
  <si>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</si>
  <si>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</si>
  <si>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</si>
  <si>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</si>
  <si>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</si>
  <si>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</si>
  <si>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</si>
  <si>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</si>
  <si>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</si>
  <si>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</si>
  <si>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</si>
  <si>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</si>
  <si>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</si>
  <si>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</si>
  <si>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</si>
  <si>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</si>
  <si>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</si>
  <si>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</si>
  <si>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</si>
  <si>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</si>
  <si>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</si>
  <si>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</si>
  <si>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</si>
  <si>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</si>
  <si>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</si>
  <si>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</si>
  <si>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</si>
  <si>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</si>
  <si>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</si>
  <si>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</si>
  <si>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</si>
  <si>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</si>
  <si>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</si>
  <si>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</si>
  <si>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</si>
  <si>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</si>
  <si>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</si>
  <si>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</si>
  <si>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</si>
  <si>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</si>
  <si>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</si>
  <si>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</si>
  <si>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</si>
  <si>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</si>
  <si>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</si>
  <si>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</si>
  <si>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</si>
  <si>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</si>
  <si>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</si>
  <si>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</si>
  <si>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</si>
  <si>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</si>
  <si>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</si>
  <si>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</si>
  <si>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</si>
  <si>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</si>
  <si>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</si>
  <si>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</si>
  <si>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</si>
  <si>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</si>
  <si>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</si>
  <si>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</si>
  <si>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</si>
  <si>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</si>
  <si>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</si>
  <si>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</si>
  <si>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</si>
  <si>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</si>
  <si>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</si>
  <si>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</si>
  <si>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</si>
  <si>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</si>
  <si>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</si>
  <si>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</si>
  <si>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</si>
  <si>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</si>
  <si>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</si>
  <si>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</si>
  <si>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</si>
  <si>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</si>
  <si>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</si>
  <si>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</si>
  <si>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</si>
  <si>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</si>
  <si>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</si>
  <si>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</si>
  <si>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</si>
  <si>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</si>
  <si>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</si>
  <si>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</si>
  <si>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</si>
  <si>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</si>
  <si>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</si>
  <si>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</si>
  <si>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</si>
  <si>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</si>
  <si>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</si>
  <si>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</si>
  <si>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</si>
  <si>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</si>
  <si>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</si>
  <si>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</si>
  <si>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</si>
  <si>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</si>
  <si>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</si>
  <si>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</si>
  <si>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</si>
  <si>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</si>
  <si>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</si>
  <si>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</si>
  <si>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</si>
  <si>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</si>
  <si>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</si>
  <si>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</si>
  <si>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</si>
  <si>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</si>
  <si>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</si>
  <si>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</si>
  <si>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</si>
  <si>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</si>
  <si>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</si>
  <si>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</si>
  <si>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</si>
  <si>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</si>
  <si>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</si>
  <si>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</si>
  <si>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</si>
  <si>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</si>
  <si>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</si>
  <si>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</si>
  <si>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</si>
  <si>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</si>
  <si>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</si>
  <si>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</si>
  <si>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</si>
  <si>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</si>
  <si>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</si>
  <si>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</si>
  <si>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</si>
  <si>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</si>
  <si>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</si>
  <si>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</si>
  <si>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</si>
  <si>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</si>
  <si>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</si>
  <si>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</si>
  <si>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</si>
  <si>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</si>
  <si>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</si>
  <si>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</si>
  <si>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</si>
  <si>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</si>
  <si>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</si>
  <si>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</si>
  <si>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</si>
  <si>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</si>
  <si>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</si>
  <si>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</si>
  <si>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</si>
  <si>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</si>
  <si>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</si>
  <si>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</si>
  <si>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</si>
  <si>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</si>
  <si>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</si>
  <si>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</si>
  <si>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</si>
  <si>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</si>
  <si>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</si>
  <si>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</si>
  <si>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</si>
  <si>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</si>
  <si>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</si>
  <si>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</si>
  <si>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</si>
  <si>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</si>
  <si>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</si>
  <si>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</si>
  <si>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</si>
  <si>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</si>
  <si>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</si>
  <si>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</si>
  <si>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</si>
  <si>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</si>
  <si>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</si>
  <si>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</si>
  <si>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</si>
  <si>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</si>
  <si>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</si>
  <si>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</si>
  <si>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</si>
  <si>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</si>
  <si>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</si>
  <si>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</si>
  <si>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</si>
  <si>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</si>
  <si>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</si>
  <si>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</si>
  <si>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</si>
  <si>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</si>
  <si>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</si>
  <si>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</si>
  <si>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</si>
  <si>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</si>
  <si>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</si>
  <si>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</si>
  <si>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</si>
  <si>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</si>
  <si>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</si>
  <si>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</si>
  <si>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</si>
  <si>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</si>
  <si>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</si>
  <si>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</si>
  <si>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</si>
  <si>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</si>
  <si>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</si>
  <si>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</si>
  <si>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</si>
  <si>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</si>
  <si>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</si>
  <si>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</si>
  <si>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</si>
  <si>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</si>
  <si>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</si>
  <si>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</si>
  <si>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</si>
  <si>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</si>
  <si>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</si>
  <si>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</si>
  <si>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</si>
  <si>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</si>
  <si>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</si>
  <si>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</si>
  <si>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</si>
  <si>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</si>
  <si>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</si>
  <si>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</si>
  <si>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</si>
  <si>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</si>
  <si>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</si>
  <si>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</si>
  <si>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</si>
  <si>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</si>
  <si>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</si>
  <si>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</si>
  <si>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</si>
  <si>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</si>
  <si>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</si>
  <si>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</si>
  <si>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</si>
  <si>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</si>
  <si>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</si>
  <si>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</si>
  <si>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</si>
  <si>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</si>
  <si>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</si>
  <si>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</si>
  <si>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</si>
  <si>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</si>
  <si>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</si>
  <si>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</si>
  <si>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</si>
  <si>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</si>
  <si>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</si>
  <si>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</si>
  <si>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</si>
  <si>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</si>
  <si>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</si>
  <si>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</si>
  <si>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</si>
  <si>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</si>
  <si>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</si>
  <si>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</si>
  <si>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</si>
  <si>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</si>
  <si>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</si>
  <si>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</si>
  <si>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</si>
  <si>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</si>
  <si>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</si>
  <si>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</si>
  <si>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</si>
  <si>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</si>
  <si>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</si>
  <si>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</si>
  <si>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</si>
  <si>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</si>
  <si>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</si>
  <si>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</si>
  <si>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</si>
  <si>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</si>
  <si>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</si>
  <si>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</si>
  <si>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</si>
  <si>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</si>
  <si>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</si>
  <si>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</si>
  <si>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</si>
  <si>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</si>
  <si>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</si>
  <si>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</si>
  <si>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</si>
  <si>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</si>
  <si>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</si>
  <si>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</si>
  <si>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</si>
  <si>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</si>
  <si>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</si>
  <si>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</si>
  <si>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</si>
  <si>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</si>
  <si>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</si>
  <si>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</si>
  <si>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</si>
  <si>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</si>
  <si>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</si>
  <si>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</si>
  <si>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</si>
  <si>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</si>
  <si>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</si>
  <si>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</si>
  <si>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</si>
  <si>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</si>
  <si>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</si>
  <si>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</si>
  <si>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</si>
  <si>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</si>
  <si>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</si>
  <si>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</si>
  <si>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</si>
  <si>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</si>
  <si>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</si>
  <si>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</si>
  <si>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</si>
  <si>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</si>
  <si>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</si>
  <si>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</si>
  <si>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</si>
  <si>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</si>
  <si>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</si>
  <si>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</si>
  <si>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</si>
  <si>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</si>
  <si>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</si>
  <si>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</si>
  <si>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</si>
  <si>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</si>
  <si>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</si>
  <si>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</si>
  <si>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</si>
  <si>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</si>
  <si>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</si>
  <si>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</si>
  <si>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</si>
  <si>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</si>
  <si>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</si>
  <si>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</si>
  <si>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</si>
  <si>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</si>
  <si>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</si>
  <si>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</si>
  <si>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</si>
  <si>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</si>
  <si>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</si>
  <si>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</si>
  <si>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</si>
  <si>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</si>
  <si>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</si>
  <si>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</si>
  <si>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</si>
  <si>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</si>
  <si>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</si>
  <si>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</si>
  <si>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</si>
  <si>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</si>
  <si>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</si>
  <si>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</si>
  <si>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</si>
  <si>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</si>
  <si>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</si>
  <si>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</si>
  <si>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</si>
  <si>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</si>
  <si>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</si>
  <si>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</si>
  <si>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</si>
  <si>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</si>
  <si>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</si>
  <si>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</si>
  <si>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</si>
  <si>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</si>
  <si>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</si>
  <si>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</si>
  <si>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</si>
  <si>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</si>
  <si>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</si>
  <si>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</si>
  <si>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</si>
  <si>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</si>
  <si>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</si>
  <si>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</si>
  <si>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</si>
  <si>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</si>
  <si>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</si>
  <si>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</si>
  <si>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</si>
  <si>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</si>
  <si>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</si>
  <si>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</si>
  <si>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</si>
  <si>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</si>
  <si>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</si>
  <si>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</si>
  <si>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</si>
  <si>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</si>
  <si>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</si>
  <si>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</si>
  <si>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</si>
  <si>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</si>
  <si>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</si>
  <si>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</si>
  <si>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</si>
  <si>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</si>
  <si>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</si>
  <si>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</si>
  <si>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</si>
  <si>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</si>
  <si>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</si>
  <si>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</si>
  <si>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</si>
  <si>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</si>
  <si>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</si>
  <si>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</si>
  <si>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</si>
  <si>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</si>
  <si>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</si>
  <si>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</si>
  <si>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</si>
  <si>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</si>
  <si>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</si>
  <si>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</si>
  <si>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</si>
  <si>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</si>
  <si>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</si>
  <si>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</si>
  <si>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</si>
  <si>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</si>
  <si>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</si>
  <si>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</si>
  <si>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</si>
  <si>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</si>
  <si>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</si>
  <si>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</si>
  <si>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</si>
  <si>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</si>
  <si>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</si>
  <si>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</si>
  <si>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</si>
  <si>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</si>
  <si>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</si>
  <si>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</si>
  <si>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</si>
  <si>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</si>
  <si>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</si>
  <si>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</si>
  <si>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</si>
  <si>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</si>
  <si>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</si>
  <si>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</si>
  <si>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</si>
  <si>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</si>
  <si>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</si>
  <si>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</si>
  <si>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</si>
  <si>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</si>
  <si>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</si>
  <si>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</si>
  <si>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</si>
  <si>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</si>
  <si>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</si>
  <si>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</si>
  <si>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</si>
  <si>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</si>
  <si>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</si>
  <si>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</si>
  <si>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</si>
  <si>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</si>
  <si>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</si>
  <si>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</si>
  <si>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</si>
  <si>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</si>
  <si>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</si>
  <si>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</si>
  <si>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</si>
  <si>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</si>
  <si>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</si>
  <si>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</si>
  <si>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</si>
  <si>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</si>
  <si>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</si>
  <si>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</si>
  <si>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</si>
  <si>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</si>
  <si>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</si>
  <si>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</si>
  <si>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</si>
  <si>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</si>
  <si>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</si>
  <si>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</si>
  <si>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</si>
  <si>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</si>
  <si>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</si>
  <si>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</si>
  <si>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</si>
  <si>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</si>
  <si>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</si>
  <si>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</si>
  <si>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</si>
  <si>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</si>
  <si>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</si>
  <si>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</si>
  <si>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</si>
  <si>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</si>
  <si>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</si>
  <si>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</si>
  <si>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</si>
  <si>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</si>
  <si>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</si>
  <si>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</si>
  <si>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</si>
  <si>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</si>
  <si>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</si>
  <si>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</si>
  <si>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</si>
  <si>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</si>
  <si>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</si>
  <si>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</si>
  <si>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</si>
  <si>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</si>
  <si>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</si>
  <si>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</si>
  <si>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</si>
  <si>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</si>
  <si>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</si>
  <si>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</si>
  <si>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</si>
  <si>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</si>
  <si>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</si>
  <si>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</si>
  <si>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</si>
  <si>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</si>
  <si>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</si>
  <si>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</si>
  <si>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</si>
  <si>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</si>
  <si>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</si>
  <si>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</si>
  <si>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</si>
  <si>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</si>
  <si>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</si>
  <si>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</si>
  <si>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</si>
  <si>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</si>
  <si>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</si>
  <si>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</si>
  <si>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</si>
  <si>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</si>
  <si>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</si>
  <si>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</si>
  <si>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</si>
  <si>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</si>
  <si>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</si>
  <si>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</si>
  <si>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</si>
  <si>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</si>
  <si>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</si>
  <si>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</si>
  <si>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</si>
  <si>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</si>
  <si>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</si>
  <si>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</si>
  <si>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</si>
  <si>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</si>
  <si>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</si>
  <si>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</si>
  <si>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</si>
  <si>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</si>
  <si>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</si>
  <si>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</si>
  <si>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</si>
  <si>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</si>
  <si>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</si>
  <si>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</si>
  <si>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</si>
  <si>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</si>
  <si>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</si>
  <si>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</si>
  <si>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</si>
  <si>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</si>
  <si>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</si>
  <si>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</si>
  <si>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</si>
  <si>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</si>
  <si>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</si>
  <si>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</si>
  <si>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</si>
  <si>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</si>
  <si>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</si>
  <si>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</si>
  <si>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</si>
  <si>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</si>
  <si>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</si>
  <si>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</si>
  <si>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</si>
  <si>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</si>
  <si>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</si>
  <si>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</si>
  <si>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</si>
  <si>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</si>
  <si>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</si>
  <si>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</si>
  <si>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</si>
  <si>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</si>
  <si>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</si>
  <si>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</si>
  <si>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</si>
  <si>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</si>
  <si>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</si>
  <si>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</si>
  <si>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</si>
  <si>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</si>
  <si>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</si>
  <si>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</si>
  <si>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</si>
  <si>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</si>
  <si>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</si>
  <si>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</si>
  <si>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</si>
  <si>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</si>
  <si>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</si>
  <si>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</si>
  <si>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</si>
  <si>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</si>
  <si>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</si>
  <si>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</si>
  <si>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</si>
  <si>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</si>
  <si>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</si>
  <si>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</si>
  <si>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</si>
  <si>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</si>
  <si>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</si>
  <si>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</si>
  <si>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</si>
  <si>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</si>
  <si>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</si>
  <si>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</si>
  <si>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</si>
  <si>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</si>
  <si>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</si>
  <si>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</si>
  <si>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</si>
  <si>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</si>
  <si>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</si>
  <si>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</si>
  <si>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</si>
  <si>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</si>
  <si>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</si>
  <si>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</si>
  <si>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</si>
  <si>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</si>
  <si>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</si>
  <si>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</si>
  <si>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</si>
  <si>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</si>
  <si>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</si>
  <si>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</si>
  <si>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</si>
  <si>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</si>
  <si>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</si>
  <si>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</si>
  <si>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</si>
  <si>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</si>
  <si>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</si>
  <si>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</si>
  <si>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</si>
  <si>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</si>
  <si>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</si>
  <si>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</si>
  <si>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</si>
  <si>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</si>
  <si>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</si>
  <si>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</si>
  <si>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</si>
  <si>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</si>
  <si>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</si>
  <si>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</si>
  <si>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</si>
  <si>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</si>
  <si>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</si>
  <si>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</si>
  <si>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</si>
  <si>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</si>
  <si>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</si>
  <si>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</si>
  <si>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</si>
  <si>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</si>
  <si>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</si>
  <si>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</si>
  <si>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</si>
  <si>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</si>
  <si>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</si>
  <si>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</si>
  <si>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</si>
  <si>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</si>
  <si>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</si>
  <si>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</si>
  <si>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</si>
  <si>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</si>
  <si>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</si>
  <si>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</si>
  <si>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</si>
  <si>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</si>
  <si>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</si>
  <si>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</si>
  <si>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</si>
  <si>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</si>
  <si>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</si>
  <si>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</si>
  <si>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</si>
  <si>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</si>
  <si>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</si>
  <si>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</si>
  <si>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</si>
  <si>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</si>
  <si>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</si>
  <si>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</si>
  <si>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</si>
  <si>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</si>
  <si>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</si>
  <si>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</si>
  <si>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</si>
  <si>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</si>
  <si>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</si>
  <si>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</si>
  <si>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</si>
  <si>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</si>
  <si>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</si>
  <si>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</si>
  <si>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</si>
  <si>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</si>
  <si>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</si>
  <si>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</si>
  <si>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</si>
  <si>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</si>
  <si>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</si>
  <si>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</si>
  <si>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</si>
  <si>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</si>
  <si>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</si>
  <si>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</si>
  <si>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</si>
  <si>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</si>
  <si>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</si>
  <si>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</si>
  <si>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</si>
  <si>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</si>
  <si>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</si>
  <si>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</si>
  <si>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</si>
  <si>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</si>
  <si>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</si>
  <si>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</si>
  <si>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</si>
  <si>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</si>
  <si>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</si>
  <si>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</si>
  <si>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</si>
  <si>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</si>
  <si>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</si>
  <si>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</si>
  <si>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</si>
  <si>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</si>
  <si>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</si>
  <si>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</si>
  <si>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</si>
  <si>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</si>
  <si>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</si>
  <si>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</si>
  <si>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</si>
  <si>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</si>
  <si>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</si>
  <si>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</si>
  <si>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</si>
  <si>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</si>
  <si>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</si>
  <si>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</si>
  <si>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</si>
  <si>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</si>
  <si>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</si>
  <si>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</si>
  <si>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</si>
  <si>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</si>
  <si>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</si>
  <si>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</si>
  <si>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</si>
  <si>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</si>
  <si>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</si>
  <si>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</si>
  <si>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</si>
  <si>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</si>
  <si>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</si>
  <si>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</si>
  <si>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</si>
  <si>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</si>
  <si>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</si>
  <si>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</si>
  <si>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</si>
  <si>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</si>
  <si>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</si>
  <si>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</si>
  <si>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</si>
  <si>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</si>
  <si>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</si>
  <si>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</si>
  <si>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</si>
  <si>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</si>
  <si>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</si>
  <si>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</si>
  <si>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</si>
  <si>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</si>
  <si>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</si>
  <si>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</si>
  <si>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</si>
  <si>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</si>
  <si>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</si>
  <si>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</si>
  <si>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</si>
  <si>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</si>
  <si>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</si>
  <si>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</si>
  <si>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</si>
  <si>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</si>
  <si>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</si>
  <si>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</si>
  <si>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</si>
  <si>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</si>
  <si>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</si>
  <si>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</si>
  <si>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</si>
  <si>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</si>
  <si>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</si>
  <si>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</si>
  <si>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</si>
  <si>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</si>
  <si>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</si>
  <si>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</si>
  <si>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</si>
  <si>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</si>
  <si>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</si>
  <si>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</si>
  <si>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</si>
  <si>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</si>
  <si>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</si>
  <si>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</si>
  <si>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</si>
  <si>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</si>
  <si>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</si>
  <si>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</si>
  <si>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</si>
  <si>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</si>
  <si>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</si>
  <si>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</si>
  <si>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</si>
  <si>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</si>
  <si>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</si>
  <si>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</si>
  <si>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</si>
  <si>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</si>
  <si>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</si>
  <si>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</si>
  <si>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</si>
  <si>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</si>
  <si>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</si>
  <si>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</si>
  <si>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</si>
  <si>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</si>
  <si>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</si>
  <si>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</si>
  <si>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</si>
  <si>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</si>
  <si>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</si>
  <si>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</si>
  <si>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</si>
  <si>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</si>
  <si>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</si>
  <si>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</si>
  <si>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</si>
  <si>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</si>
  <si>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</si>
  <si>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</si>
  <si>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</si>
  <si>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</si>
  <si>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</si>
  <si>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</si>
  <si>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</si>
  <si>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</si>
  <si>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</si>
  <si>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</si>
  <si>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</si>
  <si>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</si>
  <si>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</si>
  <si>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</si>
  <si>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</si>
  <si>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</si>
  <si>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</si>
  <si>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</si>
  <si>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</si>
  <si>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</si>
  <si>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</si>
  <si>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</si>
  <si>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</si>
  <si>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</si>
  <si>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</si>
  <si>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</si>
  <si>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</si>
  <si>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</si>
  <si>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</si>
  <si>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</si>
  <si>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</si>
  <si>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</si>
  <si>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</si>
  <si>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</si>
  <si>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</si>
  <si>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</si>
  <si>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</si>
  <si>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</si>
  <si>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</si>
  <si>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</si>
  <si>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</si>
  <si>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</si>
  <si>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</si>
  <si>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</si>
  <si>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</si>
  <si>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</si>
  <si>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</si>
  <si>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</si>
  <si>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</si>
  <si>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</si>
  <si>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</si>
  <si>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</si>
  <si>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</si>
  <si>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</si>
  <si>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</si>
  <si>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</si>
  <si>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</si>
  <si>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</si>
  <si>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</si>
  <si>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</si>
  <si>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</si>
  <si>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</si>
  <si>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</si>
  <si>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</si>
  <si>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</si>
  <si>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</si>
  <si>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</si>
  <si>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</si>
  <si>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</si>
  <si>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</si>
  <si>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</si>
  <si>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</si>
  <si>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</si>
  <si>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</si>
  <si>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</si>
  <si>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</si>
  <si>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</si>
  <si>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</si>
  <si>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</si>
  <si>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</si>
  <si>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</si>
  <si>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</si>
  <si>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</si>
  <si>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</si>
  <si>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</si>
  <si>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</si>
  <si>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</si>
  <si>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</si>
  <si>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</si>
  <si>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</si>
  <si>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</si>
  <si>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</si>
  <si>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</si>
  <si>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</si>
  <si>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</si>
  <si>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</si>
  <si>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</si>
  <si>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</si>
  <si>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</si>
  <si>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</si>
  <si>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</si>
  <si>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</si>
  <si>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</si>
  <si>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</si>
  <si>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</si>
  <si>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</si>
  <si>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</si>
  <si>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</si>
  <si>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</si>
  <si>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</si>
  <si>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</si>
  <si>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</si>
  <si>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</si>
  <si>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</si>
  <si>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</si>
  <si>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</si>
  <si>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</si>
  <si>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</si>
  <si>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</si>
  <si>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</si>
  <si>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</si>
  <si>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</si>
  <si>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</si>
  <si>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</si>
  <si>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</si>
  <si>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</si>
  <si>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</si>
  <si>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</si>
  <si>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</si>
  <si>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</si>
  <si>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</si>
  <si>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</si>
  <si>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</si>
  <si>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</si>
  <si>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</si>
  <si>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</si>
  <si>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</si>
  <si>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</si>
  <si>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</si>
  <si>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</si>
  <si>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</si>
  <si>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</si>
  <si>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</si>
  <si>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</si>
  <si>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</si>
  <si>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</si>
  <si>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</si>
  <si>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</si>
  <si>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</si>
  <si>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</si>
  <si>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</si>
  <si>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</si>
  <si>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</si>
  <si>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</si>
  <si>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</si>
  <si>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</si>
  <si>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</si>
  <si>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</si>
  <si>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</si>
  <si>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</si>
  <si>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</si>
  <si>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</si>
  <si>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</si>
  <si>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</si>
  <si>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</si>
  <si>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</si>
  <si>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</si>
  <si>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</si>
  <si>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</si>
  <si>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</si>
  <si>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</si>
  <si>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</si>
  <si>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</si>
  <si>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</si>
  <si>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</si>
  <si>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</si>
  <si>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</si>
  <si>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</si>
  <si>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</si>
  <si>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</si>
  <si>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</si>
  <si>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</si>
  <si>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</si>
  <si>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</si>
  <si>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</si>
  <si>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</si>
  <si>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</si>
  <si>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</si>
  <si>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</si>
  <si>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</si>
  <si>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</si>
  <si>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</si>
  <si>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</si>
  <si>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</si>
  <si>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</si>
  <si>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</si>
  <si>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</si>
  <si>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</si>
  <si>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</si>
  <si>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</si>
  <si>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</si>
  <si>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</si>
  <si>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</si>
  <si>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</si>
  <si>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</si>
  <si>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</si>
  <si>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</si>
  <si>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</si>
  <si>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</si>
  <si>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</si>
  <si>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</si>
  <si>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</si>
  <si>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</si>
  <si>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</si>
  <si>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</si>
  <si>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</si>
  <si>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</si>
  <si>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</si>
  <si>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</si>
  <si>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</si>
  <si>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</si>
  <si>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</si>
  <si>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</si>
  <si>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</si>
  <si>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</si>
  <si>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</si>
  <si>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</si>
  <si>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</si>
  <si>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</si>
  <si>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</si>
  <si>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</si>
  <si>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</si>
  <si>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</si>
  <si>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</si>
  <si>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</si>
  <si>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</si>
  <si>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</si>
  <si>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</si>
  <si>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</si>
  <si>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</si>
  <si>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</si>
  <si>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</si>
  <si>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</si>
  <si>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</si>
  <si>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</si>
  <si>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</si>
  <si>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</si>
  <si>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</si>
  <si>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</si>
  <si>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</si>
  <si>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</si>
  <si>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</si>
  <si>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</si>
  <si>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</si>
  <si>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</si>
  <si>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</si>
  <si>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</si>
  <si>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</si>
  <si>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</si>
  <si>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</si>
  <si>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</si>
  <si>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</si>
  <si>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</si>
  <si>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</si>
  <si>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</si>
  <si>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</si>
  <si>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</si>
  <si>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</si>
  <si>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</si>
  <si>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</si>
  <si>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</si>
  <si>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</si>
  <si>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</si>
  <si>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</si>
  <si>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</si>
  <si>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</si>
  <si>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</si>
  <si>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</si>
  <si>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</si>
  <si>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</si>
  <si>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</si>
  <si>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</si>
  <si>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</si>
  <si>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</si>
  <si>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</si>
  <si>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</si>
  <si>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</si>
  <si>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</si>
  <si>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</si>
  <si>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</si>
  <si>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</si>
  <si>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</si>
  <si>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</si>
  <si>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</si>
  <si>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</si>
  <si>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</si>
  <si>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</si>
  <si>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</si>
  <si>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</si>
  <si>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</si>
  <si>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</si>
  <si>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</si>
  <si>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</si>
  <si>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</si>
  <si>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</si>
  <si>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</si>
  <si>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</si>
  <si>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</si>
  <si>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</si>
  <si>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</si>
  <si>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</si>
  <si>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</si>
  <si>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</si>
  <si>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</si>
  <si>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</si>
  <si>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</si>
  <si>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</si>
  <si>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</si>
  <si>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</si>
  <si>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</si>
  <si>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</si>
  <si>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</si>
  <si>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</si>
  <si>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</si>
  <si>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</si>
  <si>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</si>
  <si>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</si>
  <si>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</si>
  <si>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</si>
  <si>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</si>
  <si>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</si>
  <si>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</si>
  <si>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</si>
  <si>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</si>
  <si>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</si>
  <si>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</si>
  <si>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</si>
  <si>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</si>
  <si>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</si>
  <si>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</si>
  <si>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</si>
  <si>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</si>
  <si>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</si>
  <si>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</si>
  <si>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</si>
  <si>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</si>
  <si>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</si>
  <si>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</si>
  <si>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</si>
  <si>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</si>
  <si>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</si>
  <si>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</si>
  <si>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</si>
  <si>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</si>
  <si>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</si>
  <si>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</si>
  <si>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</si>
  <si>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</si>
  <si>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</si>
  <si>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</si>
  <si>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</si>
  <si>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</si>
  <si>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</si>
  <si>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</si>
  <si>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</si>
  <si>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</si>
  <si>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</si>
  <si>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</si>
  <si>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</si>
  <si>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</si>
  <si>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</si>
  <si>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</si>
  <si>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</si>
  <si>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</si>
  <si>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</si>
  <si>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</si>
  <si>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</si>
  <si>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</si>
  <si>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</si>
  <si>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</si>
  <si>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</si>
  <si>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</si>
  <si>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</si>
  <si>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</si>
  <si>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</si>
  <si>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</si>
  <si>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</si>
  <si>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</si>
  <si>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</si>
  <si>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</si>
  <si>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</si>
  <si>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</si>
  <si>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</si>
  <si>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</si>
  <si>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</si>
  <si>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</si>
  <si>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</si>
  <si>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</si>
  <si>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</si>
  <si>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</si>
  <si>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</si>
  <si>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</si>
  <si>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</si>
  <si>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</si>
  <si>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</si>
  <si>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</si>
  <si>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</si>
  <si>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</si>
  <si>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</si>
  <si>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</si>
  <si>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</si>
  <si>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</si>
  <si>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</si>
  <si>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</si>
  <si>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</si>
  <si>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</si>
  <si>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</si>
  <si>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</si>
  <si>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</si>
  <si>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</si>
  <si>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</si>
  <si>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</si>
  <si>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</si>
  <si>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</si>
  <si>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</si>
  <si>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</si>
  <si>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</si>
  <si>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</si>
  <si>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</si>
  <si>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</si>
  <si>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</si>
  <si>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</si>
  <si>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</si>
  <si>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</si>
  <si>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</si>
  <si>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</si>
  <si>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</si>
  <si>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</si>
  <si>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</si>
  <si>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</si>
  <si>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</si>
  <si>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</si>
  <si>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</si>
  <si>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</si>
  <si>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</si>
  <si>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</si>
  <si>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</si>
  <si>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</si>
  <si>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</si>
  <si>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</si>
  <si>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</si>
  <si>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</si>
  <si>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</si>
  <si>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</si>
  <si>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</si>
  <si>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</si>
  <si>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</si>
  <si>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</si>
  <si>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</si>
  <si>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</si>
  <si>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</si>
  <si>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</si>
  <si>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</si>
  <si>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</si>
  <si>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</si>
  <si>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</si>
  <si>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</si>
  <si>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</si>
  <si>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</si>
  <si>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</si>
  <si>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</si>
  <si>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</si>
  <si>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</si>
  <si>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</si>
  <si>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</si>
  <si>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</si>
  <si>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</si>
  <si>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</si>
  <si>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</si>
  <si>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</si>
  <si>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</si>
  <si>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</si>
  <si>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</si>
  <si>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</si>
  <si>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</si>
  <si>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</si>
  <si>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</si>
  <si>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</si>
  <si>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</si>
  <si>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</si>
  <si>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</si>
  <si>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</si>
  <si>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</si>
  <si>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</si>
  <si>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</si>
  <si>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</si>
  <si>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</si>
  <si>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</si>
  <si>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</si>
  <si>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</si>
  <si>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</si>
  <si>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</si>
  <si>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</si>
  <si>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</si>
  <si>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</si>
  <si>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</si>
  <si>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</si>
  <si>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</si>
  <si>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</si>
  <si>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</si>
  <si>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</si>
  <si>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</si>
  <si>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</si>
  <si>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</si>
  <si>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</si>
  <si>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</si>
  <si>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</si>
  <si>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</si>
  <si>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</si>
  <si>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</si>
  <si>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</si>
  <si>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</si>
  <si>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</si>
  <si>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</si>
  <si>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</si>
  <si>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</si>
  <si>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</si>
  <si>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</si>
  <si>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</si>
  <si>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</si>
  <si>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</si>
  <si>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</si>
  <si>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</si>
  <si>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</si>
  <si>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</si>
  <si>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</si>
  <si>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</si>
  <si>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</si>
  <si>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</si>
  <si>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</si>
  <si>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</si>
  <si>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</si>
  <si>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</si>
  <si>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</si>
  <si>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</si>
  <si>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</si>
  <si>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</si>
  <si>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</si>
  <si>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</si>
  <si>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</si>
  <si>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</si>
  <si>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</si>
  <si>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</si>
  <si>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</si>
  <si>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</si>
  <si>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</si>
  <si>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</si>
  <si>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</si>
  <si>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</si>
  <si>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</si>
  <si>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</si>
  <si>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</si>
  <si>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</si>
  <si>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</si>
  <si>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</si>
  <si>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</si>
  <si>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</si>
  <si>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</si>
  <si>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</si>
  <si>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</si>
  <si>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</si>
  <si>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</si>
  <si>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</si>
  <si>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</si>
  <si>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</si>
  <si>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</si>
  <si>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</si>
  <si>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</si>
  <si>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</si>
  <si>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</si>
  <si>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</si>
  <si>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</si>
  <si>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</si>
  <si>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</si>
  <si>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</si>
  <si>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</si>
  <si>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</si>
  <si>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</si>
  <si>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</si>
  <si>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</si>
  <si>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</si>
  <si>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</si>
  <si>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</si>
  <si>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</si>
  <si>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</si>
  <si>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</si>
  <si>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</si>
  <si>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</si>
  <si>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</si>
  <si>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</si>
  <si>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</si>
  <si>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</si>
  <si>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</si>
  <si>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</si>
  <si>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</si>
  <si>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</si>
  <si>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</si>
  <si>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</si>
  <si>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</si>
  <si>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</si>
  <si>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</si>
  <si>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</si>
  <si>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</si>
  <si>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</si>
  <si>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</si>
  <si>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</si>
  <si>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</si>
  <si>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</si>
  <si>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</si>
  <si>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</si>
  <si>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</si>
  <si>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</si>
  <si>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</si>
  <si>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</si>
  <si>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</si>
  <si>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</si>
  <si>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</si>
  <si>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</si>
  <si>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</si>
  <si>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</si>
  <si>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</si>
  <si>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</si>
  <si>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</si>
  <si>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</si>
  <si>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</si>
  <si>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</si>
  <si>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</si>
  <si>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</si>
  <si>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</si>
  <si>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</si>
  <si>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</si>
  <si>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</si>
  <si>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</si>
  <si>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</si>
  <si>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</si>
  <si>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</si>
  <si>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</si>
  <si>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</si>
  <si>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</si>
  <si>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</si>
  <si>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</si>
  <si>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</si>
  <si>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</si>
  <si>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</si>
  <si>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</si>
  <si>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</si>
  <si>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</si>
  <si>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</si>
  <si>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</si>
  <si>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</si>
  <si>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</si>
  <si>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</si>
  <si>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</si>
  <si>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</si>
  <si>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</si>
  <si>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</si>
  <si>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</si>
  <si>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</si>
  <si>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</si>
  <si>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</si>
  <si>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</si>
  <si>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</si>
  <si>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</si>
  <si>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</si>
  <si>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</si>
  <si>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</si>
  <si>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</si>
  <si>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</si>
  <si>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</si>
  <si>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</si>
  <si>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</si>
  <si>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</si>
  <si>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</si>
  <si>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</si>
  <si>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</si>
  <si>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</si>
  <si>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</si>
  <si>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</si>
  <si>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</si>
  <si>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</si>
  <si>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</si>
  <si>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</si>
  <si>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</si>
  <si>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</si>
  <si>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</si>
  <si>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</si>
  <si>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</si>
  <si>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</si>
  <si>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</si>
  <si>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</si>
  <si>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</si>
  <si>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</si>
  <si>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</si>
  <si>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</si>
  <si>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</si>
  <si>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</si>
  <si>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</si>
  <si>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</si>
  <si>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</si>
  <si>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</si>
  <si>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</si>
  <si>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</si>
  <si>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</si>
  <si>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</si>
  <si>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</si>
  <si>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</si>
  <si>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</si>
  <si>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</si>
  <si>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</si>
  <si>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</si>
  <si>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</si>
  <si>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</si>
  <si>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</si>
  <si>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</si>
  <si>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</si>
  <si>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</si>
  <si>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</si>
  <si>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</si>
  <si>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</si>
  <si>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</si>
  <si>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</si>
  <si>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</si>
  <si>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</si>
  <si>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</si>
  <si>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</si>
  <si>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</si>
  <si>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</si>
  <si>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</si>
  <si>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</si>
  <si>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</si>
  <si>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</si>
  <si>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</si>
  <si>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</si>
  <si>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</si>
  <si>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</si>
  <si>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</si>
  <si>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</si>
  <si>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</si>
  <si>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</si>
  <si>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</si>
  <si>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</si>
  <si>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</si>
  <si>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</si>
  <si>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</si>
  <si>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</si>
  <si>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</si>
  <si>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</si>
  <si>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</si>
  <si>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</si>
  <si>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</si>
  <si>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</si>
  <si>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</si>
  <si>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</si>
  <si>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</si>
  <si>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</si>
  <si>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</si>
  <si>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</si>
  <si>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</si>
  <si>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</si>
  <si>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</si>
  <si>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</si>
  <si>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</si>
  <si>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</si>
  <si>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</si>
  <si>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</si>
  <si>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</si>
  <si>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</si>
  <si>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</si>
  <si>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</si>
  <si>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</si>
  <si>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</si>
  <si>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</si>
  <si>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</si>
  <si>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</si>
  <si>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</si>
  <si>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</si>
  <si>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</si>
  <si>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</si>
  <si>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</si>
  <si>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</si>
  <si>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</si>
  <si>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</si>
  <si>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</si>
  <si>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</si>
  <si>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</si>
  <si>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</si>
  <si>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</si>
  <si>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</si>
  <si>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</si>
  <si>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</si>
  <si>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</si>
  <si>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</si>
  <si>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</si>
  <si>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</si>
  <si>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</si>
  <si>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</si>
  <si>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</si>
  <si>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</si>
  <si>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</si>
  <si>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</si>
  <si>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</si>
  <si>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</si>
  <si>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</si>
  <si>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</si>
  <si>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</si>
  <si>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</si>
  <si>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</si>
  <si>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</si>
  <si>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</si>
  <si>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</si>
  <si>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</si>
  <si>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</si>
  <si>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</si>
  <si>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</si>
  <si>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</si>
  <si>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</si>
  <si>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</si>
  <si>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</si>
  <si>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</si>
  <si>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</si>
  <si>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</si>
  <si>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</si>
  <si>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</si>
  <si>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</si>
  <si>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</si>
  <si>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</si>
  <si>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</si>
  <si>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</si>
  <si>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</si>
  <si>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</si>
  <si>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</si>
  <si>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</si>
  <si>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</si>
  <si>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</si>
  <si>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</si>
  <si>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</si>
  <si>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</si>
  <si>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</si>
  <si>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</si>
  <si>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</si>
  <si>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</si>
  <si>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</si>
  <si>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</si>
  <si>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</si>
  <si>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</si>
  <si>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</si>
  <si>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</si>
  <si>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</si>
  <si>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</si>
  <si>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</si>
  <si>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</si>
  <si>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</si>
  <si>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</si>
  <si>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</si>
  <si>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</si>
  <si>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</si>
  <si>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</si>
  <si>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</si>
  <si>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</si>
  <si>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</si>
  <si>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</si>
  <si>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</si>
  <si>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</si>
  <si>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</si>
  <si>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</si>
  <si>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</si>
  <si>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</si>
  <si>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</si>
  <si>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</si>
  <si>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</si>
  <si>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</si>
  <si>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</si>
  <si>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</si>
  <si>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</si>
  <si>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</si>
  <si>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</si>
  <si>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</si>
  <si>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</si>
  <si>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</si>
  <si>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</si>
  <si>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</si>
  <si>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</si>
  <si>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</si>
  <si>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</si>
  <si>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</si>
  <si>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</si>
  <si>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</si>
  <si>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</si>
  <si>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</si>
  <si>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</si>
  <si>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</si>
  <si>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</si>
  <si>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</si>
  <si>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</si>
  <si>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</si>
  <si>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</si>
  <si>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</si>
  <si>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</si>
  <si>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</si>
  <si>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</si>
  <si>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</si>
  <si>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</si>
  <si>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</si>
  <si>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</si>
  <si>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</si>
  <si>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</si>
  <si>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</si>
  <si>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</si>
  <si>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</si>
  <si>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</si>
  <si>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</si>
  <si>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</si>
  <si>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</si>
  <si>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</si>
  <si>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</si>
  <si>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</si>
  <si>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</si>
  <si>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</si>
  <si>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</si>
  <si>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</si>
  <si>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</si>
  <si>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</si>
  <si>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</si>
  <si>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</si>
  <si>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</si>
  <si>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</si>
  <si>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</si>
  <si>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</si>
  <si>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</si>
  <si>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</si>
  <si>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</si>
  <si>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</si>
  <si>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</si>
  <si>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</si>
  <si>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</si>
  <si>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</si>
  <si>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</si>
  <si>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</si>
  <si>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</si>
  <si>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</si>
  <si>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</si>
  <si>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</si>
  <si>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</si>
  <si>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</si>
  <si>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</si>
  <si>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</si>
  <si>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</si>
  <si>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</si>
  <si>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</si>
  <si>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</si>
  <si>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</si>
  <si>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</si>
  <si>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</si>
  <si>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</si>
  <si>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</si>
  <si>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</si>
  <si>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</si>
  <si>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</si>
  <si>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</si>
  <si>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</si>
  <si>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</si>
  <si>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</si>
  <si>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</si>
  <si>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</si>
  <si>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</si>
  <si>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</si>
  <si>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</si>
  <si>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</si>
  <si>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</si>
  <si>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</si>
  <si>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</si>
  <si>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</si>
  <si>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</si>
  <si>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</si>
  <si>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</si>
  <si>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</si>
  <si>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</si>
  <si>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</si>
  <si>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</si>
  <si>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</si>
  <si>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</si>
  <si>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</si>
  <si>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</si>
  <si>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</si>
  <si>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</si>
  <si>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</si>
  <si>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</si>
  <si>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</si>
  <si>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</si>
  <si>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</si>
  <si>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</si>
  <si>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</si>
  <si>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</si>
  <si>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</si>
  <si>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</si>
  <si>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</si>
  <si>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</si>
  <si>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</si>
  <si>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</si>
  <si>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</si>
  <si>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</si>
  <si>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</si>
  <si>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</si>
  <si>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</si>
  <si>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</si>
  <si>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</si>
  <si>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</si>
  <si>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</si>
  <si>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</si>
  <si>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</si>
  <si>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</si>
  <si>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</si>
  <si>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</si>
  <si>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</si>
  <si>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</si>
  <si>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</si>
  <si>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</si>
  <si>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</si>
  <si>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</si>
  <si>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</si>
  <si>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</si>
  <si>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</si>
  <si>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</si>
  <si>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</si>
  <si>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</si>
  <si>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</si>
  <si>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</si>
  <si>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</si>
  <si>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</si>
  <si>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</si>
  <si>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</si>
  <si>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</si>
  <si>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</si>
  <si>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</si>
  <si>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</si>
  <si>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</si>
  <si>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</si>
  <si>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</si>
  <si>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</si>
  <si>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</si>
  <si>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</si>
  <si>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</si>
  <si>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</si>
  <si>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</si>
  <si>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</si>
  <si>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</si>
  <si>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</si>
  <si>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</si>
  <si>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</si>
  <si>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</si>
  <si>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</si>
  <si>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</si>
  <si>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</si>
  <si>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</si>
  <si>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</si>
  <si>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</si>
  <si>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</si>
  <si>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</si>
  <si>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</si>
  <si>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</si>
  <si>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</si>
  <si>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</si>
  <si>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</si>
  <si>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</si>
  <si>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</si>
  <si>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</si>
  <si>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</si>
  <si>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</si>
  <si>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</si>
  <si>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</si>
  <si>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</si>
  <si>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</si>
  <si>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</si>
  <si>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</si>
  <si>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</si>
  <si>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</si>
  <si>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</si>
  <si>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</si>
  <si>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</si>
  <si>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</si>
  <si>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</si>
  <si>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</si>
  <si>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</si>
  <si>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</si>
  <si>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</si>
  <si>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</si>
  <si>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</si>
  <si>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</si>
  <si>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</si>
  <si>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</si>
  <si>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</si>
  <si>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</si>
  <si>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</si>
  <si>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</si>
  <si>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</si>
  <si>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</si>
  <si>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</si>
  <si>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</si>
  <si>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</si>
  <si>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</si>
  <si>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</si>
  <si>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</si>
  <si>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</si>
  <si>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</si>
  <si>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</si>
  <si>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</si>
  <si>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</si>
  <si>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</si>
  <si>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</si>
  <si>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</si>
  <si>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</si>
  <si>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</si>
  <si>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</si>
  <si>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</si>
  <si>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</si>
  <si>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</si>
  <si>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</si>
  <si>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</si>
  <si>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</si>
  <si>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</si>
  <si>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</si>
  <si>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</si>
  <si>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</si>
  <si>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</si>
  <si>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</si>
  <si>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</si>
  <si>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</si>
  <si>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</si>
  <si>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</si>
  <si>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</si>
  <si>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</si>
  <si>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</si>
  <si>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</si>
  <si>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</si>
  <si>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</si>
  <si>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</si>
  <si>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</si>
  <si>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</si>
  <si>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</si>
  <si>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</si>
  <si>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</si>
  <si>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</si>
  <si>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</si>
  <si>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</si>
  <si>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</si>
  <si>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</si>
  <si>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</si>
  <si>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</si>
  <si>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</si>
  <si>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</si>
  <si>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</si>
  <si>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</si>
  <si>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</si>
  <si>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</si>
  <si>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</si>
  <si>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</si>
  <si>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</si>
  <si>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</si>
  <si>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</si>
  <si>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</si>
  <si>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</si>
  <si>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</si>
  <si>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</si>
  <si>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</si>
  <si>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</si>
  <si>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</si>
  <si>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</si>
  <si>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</si>
  <si>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</si>
  <si>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</si>
  <si>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</si>
  <si>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</si>
  <si>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</si>
  <si>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</si>
  <si>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</si>
  <si>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</si>
  <si>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</si>
  <si>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</si>
  <si>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</si>
  <si>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</si>
  <si>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</si>
  <si>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</si>
  <si>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</si>
  <si>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</si>
  <si>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</si>
  <si>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</si>
  <si>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</si>
  <si>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</si>
  <si>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</si>
  <si>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</si>
  <si>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</si>
  <si>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</si>
  <si>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</si>
  <si>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</si>
  <si>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</si>
  <si>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</si>
  <si>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</si>
  <si>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</si>
  <si>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</si>
  <si>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</si>
  <si>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</si>
  <si>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</si>
  <si>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</si>
  <si>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</si>
  <si>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</si>
  <si>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</si>
  <si>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</si>
  <si>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</si>
  <si>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</si>
  <si>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</si>
  <si>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</si>
  <si>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</si>
  <si>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</si>
  <si>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</si>
  <si>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</si>
  <si>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</si>
  <si>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</si>
  <si>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</si>
  <si>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</si>
  <si>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</si>
  <si>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</si>
  <si>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</si>
  <si>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</si>
  <si>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</si>
  <si>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</si>
  <si>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</si>
  <si>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</si>
  <si>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</si>
  <si>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</si>
  <si>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</si>
  <si>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</si>
  <si>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</si>
  <si>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</si>
  <si>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</si>
  <si>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</si>
  <si>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</si>
  <si>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</si>
  <si>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</si>
  <si>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</si>
  <si>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</si>
  <si>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</si>
  <si>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</si>
  <si>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</si>
  <si>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</si>
  <si>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</si>
  <si>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</si>
  <si>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</si>
  <si>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</si>
  <si>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</si>
  <si>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</si>
  <si>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</si>
  <si>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</si>
  <si>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</si>
  <si>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</si>
  <si>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</si>
  <si>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</si>
  <si>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</si>
  <si>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</si>
  <si>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</si>
  <si>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</si>
  <si>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</si>
  <si>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</si>
  <si>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</si>
  <si>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</si>
  <si>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</si>
  <si>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</si>
  <si>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</si>
  <si>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</si>
  <si>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</si>
  <si>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</si>
  <si>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</si>
  <si>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</si>
  <si>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</si>
  <si>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</si>
  <si>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</si>
  <si>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</si>
  <si>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</si>
  <si>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</si>
  <si>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</si>
  <si>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</si>
  <si>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</si>
  <si>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</si>
  <si>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</si>
  <si>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</si>
  <si>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</si>
  <si>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</si>
  <si>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</si>
  <si>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</si>
  <si>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</si>
  <si>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</si>
  <si>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</si>
  <si>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</si>
  <si>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</si>
  <si>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</si>
  <si>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</si>
  <si>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</si>
  <si>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</si>
  <si>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</si>
  <si>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</si>
  <si>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</si>
  <si>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</si>
  <si>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</si>
  <si>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</si>
  <si>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</si>
  <si>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</si>
  <si>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</si>
  <si>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</si>
  <si>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</si>
  <si>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</si>
  <si>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</si>
  <si>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</si>
  <si>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</si>
  <si>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</si>
  <si>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</si>
  <si>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</si>
  <si>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</si>
  <si>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</si>
  <si>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</si>
  <si>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</si>
  <si>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</si>
  <si>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</si>
  <si>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</si>
  <si>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</si>
  <si>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</si>
  <si>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</si>
  <si>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</si>
  <si>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</si>
  <si>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</si>
  <si>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</si>
  <si>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</si>
  <si>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</si>
  <si>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</si>
  <si>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</si>
  <si>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</si>
  <si>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</si>
  <si>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</si>
  <si>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</si>
  <si>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</si>
  <si>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</si>
  <si>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</si>
  <si>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</si>
  <si>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</si>
  <si>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</si>
  <si>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</si>
  <si>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</si>
  <si>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</si>
  <si>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</si>
  <si>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</si>
  <si>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</si>
  <si>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</si>
  <si>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</si>
  <si>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</si>
  <si>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</si>
  <si>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</si>
  <si>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</si>
  <si>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</si>
  <si>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</si>
  <si>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</si>
  <si>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</si>
  <si>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</si>
  <si>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</si>
  <si>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</si>
  <si>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</si>
  <si>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</si>
  <si>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</si>
  <si>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</si>
  <si>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</si>
  <si>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</si>
  <si>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</si>
  <si>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</si>
  <si>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</si>
  <si>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</si>
  <si>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</si>
  <si>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</si>
  <si>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</si>
  <si>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</si>
  <si>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</si>
  <si>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</si>
  <si>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</si>
  <si>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</si>
  <si>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</si>
  <si>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</si>
  <si>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</si>
  <si>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</si>
  <si>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</si>
  <si>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</si>
  <si>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</si>
  <si>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</si>
  <si>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</si>
  <si>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</si>
  <si>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</si>
  <si>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</si>
  <si>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</si>
  <si>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</si>
  <si>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</si>
  <si>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</si>
  <si>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</si>
  <si>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</si>
  <si>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</si>
  <si>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</si>
  <si>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</si>
  <si>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</si>
  <si>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</si>
  <si>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</si>
  <si>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</si>
  <si>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</si>
  <si>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</si>
  <si>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</si>
  <si>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</si>
  <si>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</si>
  <si>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</si>
  <si>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</si>
  <si>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</si>
  <si>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</si>
  <si>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</si>
  <si>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</si>
  <si>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</si>
  <si>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</si>
  <si>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</si>
  <si>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</si>
  <si>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</si>
  <si>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</si>
  <si>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</si>
  <si>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</si>
  <si>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</si>
  <si>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</si>
  <si>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</si>
  <si>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</si>
  <si>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</si>
  <si>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</si>
  <si>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</si>
  <si>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</si>
  <si>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</si>
  <si>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</si>
  <si>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</si>
  <si>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</si>
  <si>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</si>
  <si>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</si>
  <si>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</si>
  <si>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</si>
  <si>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</si>
  <si>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</si>
  <si>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</si>
  <si>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</si>
  <si>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</si>
  <si>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</si>
  <si>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</si>
  <si>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</si>
  <si>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</si>
  <si>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</si>
  <si>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</si>
  <si>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</si>
  <si>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</si>
  <si>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</si>
  <si>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</si>
  <si>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</si>
  <si>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</si>
  <si>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</si>
  <si>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</si>
  <si>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</si>
  <si>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</si>
  <si>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</si>
  <si>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</si>
  <si>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</si>
  <si>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</si>
  <si>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</si>
  <si>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</si>
  <si>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</si>
  <si>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</si>
  <si>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</si>
  <si>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</si>
  <si>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</si>
  <si>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</si>
  <si>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</si>
  <si>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</si>
  <si>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</si>
  <si>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</si>
  <si>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</si>
  <si>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</si>
  <si>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</si>
  <si>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</si>
  <si>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</si>
  <si>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</si>
  <si>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</si>
  <si>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</si>
  <si>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</si>
  <si>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</si>
  <si>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</si>
  <si>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</si>
  <si>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</si>
  <si>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</si>
  <si>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</si>
  <si>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</si>
  <si>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</si>
  <si>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</si>
  <si>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</si>
  <si>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</si>
  <si>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</si>
  <si>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</si>
  <si>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</si>
  <si>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</si>
  <si>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</si>
  <si>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</si>
  <si>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</si>
  <si>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</si>
  <si>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</si>
  <si>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</si>
  <si>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</si>
  <si>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</si>
  <si>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</si>
  <si>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</si>
  <si>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</si>
  <si>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</si>
  <si>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</si>
  <si>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</si>
  <si>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</si>
  <si>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</si>
  <si>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</si>
  <si>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</si>
  <si>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</si>
  <si>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</si>
  <si>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</si>
  <si>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</si>
  <si>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</si>
  <si>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</si>
  <si>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</si>
  <si>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</si>
  <si>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</si>
  <si>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</si>
  <si>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</si>
  <si>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</si>
  <si>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</si>
  <si>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</si>
  <si>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</si>
  <si>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</si>
  <si>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</si>
  <si>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</si>
  <si>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</si>
  <si>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</si>
  <si>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</si>
  <si>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</si>
  <si>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</si>
  <si>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</si>
  <si>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</si>
  <si>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</si>
  <si>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</si>
  <si>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</si>
  <si>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</si>
  <si>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</si>
  <si>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</si>
  <si>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</si>
  <si>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</si>
  <si>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</si>
  <si>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</si>
  <si>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</si>
  <si>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</si>
  <si>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</si>
  <si>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</si>
  <si>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</si>
  <si>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</si>
  <si>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</si>
  <si>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</si>
  <si>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</si>
  <si>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</si>
  <si>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</si>
  <si>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</si>
  <si>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</si>
  <si>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</si>
  <si>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</si>
  <si>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</si>
  <si>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</si>
  <si>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</si>
  <si>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</si>
  <si>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</si>
  <si>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</si>
  <si>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</si>
  <si>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</si>
  <si>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</si>
  <si>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</si>
  <si>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</si>
  <si>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</si>
  <si>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</si>
  <si>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</si>
  <si>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</si>
  <si>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</si>
  <si>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</si>
  <si>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</si>
  <si>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</si>
  <si>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</si>
  <si>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</si>
  <si>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</si>
  <si>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</si>
  <si>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</si>
  <si>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</si>
  <si>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</si>
  <si>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</si>
  <si>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</si>
  <si>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</si>
  <si>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</si>
  <si>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</si>
  <si>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</si>
  <si>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</si>
  <si>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</si>
  <si>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</si>
  <si>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</si>
  <si>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</si>
  <si>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</si>
  <si>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</si>
  <si>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</si>
  <si>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</si>
  <si>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</si>
  <si>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</si>
  <si>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</si>
  <si>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</si>
  <si>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</si>
  <si>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</si>
  <si>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</si>
  <si>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</si>
  <si>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</si>
  <si>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</si>
  <si>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</si>
  <si>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</si>
  <si>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</si>
  <si>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</si>
  <si>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</si>
  <si>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</si>
  <si>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</si>
  <si>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</si>
  <si>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</si>
  <si>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</si>
  <si>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</si>
  <si>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</si>
  <si>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</si>
  <si>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</si>
  <si>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</si>
  <si>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</si>
  <si>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</si>
  <si>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</si>
  <si>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</si>
  <si>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</si>
  <si>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</si>
  <si>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</si>
  <si>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</si>
  <si>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</si>
  <si>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</si>
  <si>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</si>
  <si>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</si>
  <si>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</si>
  <si>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</si>
  <si>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</si>
  <si>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</si>
  <si>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</si>
  <si>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</si>
  <si>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</si>
  <si>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</si>
  <si>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</si>
  <si>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</si>
  <si>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</si>
  <si>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</si>
  <si>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</si>
  <si>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</si>
  <si>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</si>
  <si>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</si>
  <si>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</si>
  <si>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</si>
  <si>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</si>
  <si>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</si>
  <si>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</si>
  <si>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</si>
  <si>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</si>
  <si>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</si>
  <si>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</si>
  <si>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</si>
  <si>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</si>
  <si>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</si>
  <si>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</si>
  <si>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</si>
  <si>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</si>
  <si>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</si>
  <si>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</si>
  <si>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</si>
  <si>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</si>
  <si>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</si>
  <si>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</si>
  <si>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</si>
  <si>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</si>
  <si>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</si>
  <si>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</si>
  <si>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</si>
  <si>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</si>
  <si>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</si>
  <si>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</si>
  <si>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</si>
  <si>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</si>
  <si>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</si>
  <si>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</si>
  <si>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</si>
  <si>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</si>
  <si>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</si>
  <si>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</si>
  <si>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</si>
  <si>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</si>
  <si>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</si>
  <si>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</si>
  <si>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</si>
  <si>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</si>
  <si>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</si>
  <si>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</si>
  <si>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</si>
  <si>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</si>
  <si>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</si>
  <si>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</si>
  <si>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</si>
  <si>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</si>
  <si>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</si>
  <si>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</si>
  <si>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</si>
  <si>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</si>
  <si>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</si>
  <si>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</si>
  <si>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</si>
  <si>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</si>
  <si>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</si>
  <si>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</si>
  <si>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</si>
  <si>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</si>
  <si>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</si>
  <si>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</si>
  <si>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</si>
  <si>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</si>
  <si>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</si>
  <si>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</si>
  <si>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</si>
  <si>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</si>
  <si>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</si>
  <si>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</si>
  <si>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</si>
  <si>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</si>
  <si>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</si>
  <si>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</si>
  <si>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</si>
  <si>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</si>
  <si>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</si>
  <si>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</si>
  <si>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</si>
  <si>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</si>
  <si>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</si>
  <si>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</si>
  <si>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</si>
  <si>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</si>
  <si>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</si>
  <si>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</si>
  <si>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</si>
  <si>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</si>
  <si>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</si>
  <si>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</si>
  <si>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</si>
  <si>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</si>
  <si>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</si>
  <si>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</si>
  <si>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</si>
  <si>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</si>
  <si>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</si>
  <si>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</si>
  <si>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</si>
  <si>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</si>
  <si>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</si>
  <si>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</si>
  <si>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</si>
  <si>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</si>
  <si>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</si>
  <si>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</si>
  <si>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</si>
  <si>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</si>
  <si>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</si>
  <si>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</si>
  <si>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</si>
  <si>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</si>
  <si>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</si>
  <si>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</si>
  <si>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</si>
  <si>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</si>
  <si>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</si>
  <si>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</si>
  <si>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</si>
  <si>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</si>
  <si>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</si>
  <si>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</si>
  <si>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</si>
  <si>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</si>
  <si>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</si>
  <si>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</si>
  <si>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</si>
  <si>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</si>
  <si>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</si>
  <si>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</si>
  <si>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</si>
  <si>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</si>
  <si>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</si>
  <si>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</si>
  <si>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</si>
  <si>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</si>
  <si>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</si>
  <si>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</si>
  <si>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</si>
  <si>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</si>
  <si>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</si>
  <si>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</si>
  <si>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</si>
  <si>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</si>
  <si>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</si>
  <si>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</si>
  <si>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</si>
  <si>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</si>
  <si>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</si>
  <si>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</si>
  <si>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</si>
  <si>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</si>
  <si>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</si>
  <si>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</si>
  <si>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</si>
  <si>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</si>
  <si>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</si>
  <si>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</si>
  <si>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</si>
  <si>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</si>
  <si>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</si>
  <si>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</si>
  <si>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</si>
  <si>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</si>
  <si>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</si>
  <si>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</si>
  <si>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</si>
  <si>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</si>
  <si>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</si>
  <si>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</si>
  <si>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</si>
  <si>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</si>
  <si>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</si>
  <si>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</si>
  <si>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</si>
  <si>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</si>
  <si>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</si>
  <si>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</si>
  <si>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</si>
  <si>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</si>
  <si>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</si>
  <si>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</si>
  <si>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</si>
  <si>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</si>
  <si>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</si>
  <si>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</si>
  <si>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</si>
  <si>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</si>
  <si>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</si>
  <si>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</si>
  <si>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</si>
  <si>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</si>
  <si>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</si>
  <si>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</si>
  <si>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</si>
  <si>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</si>
  <si>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</si>
  <si>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</si>
  <si>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</si>
  <si>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</si>
  <si>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</si>
  <si>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</si>
  <si>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</si>
  <si>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</si>
  <si>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</si>
  <si>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</si>
  <si>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</si>
  <si>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</si>
  <si>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</si>
  <si>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</si>
  <si>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</si>
  <si>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</si>
  <si>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</si>
  <si>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</si>
  <si>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</si>
  <si>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</si>
  <si>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</si>
  <si>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</si>
  <si>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</si>
  <si>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</si>
  <si>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</si>
  <si>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</si>
  <si>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</si>
  <si>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</si>
  <si>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</si>
  <si>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</si>
  <si>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</si>
  <si>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</si>
  <si>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</si>
  <si>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</si>
  <si>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</si>
  <si>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</si>
  <si>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</si>
  <si>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</si>
  <si>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</si>
  <si>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</si>
  <si>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</si>
  <si>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</si>
  <si>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</si>
  <si>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</si>
  <si>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</si>
  <si>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</si>
  <si>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</si>
  <si>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</si>
  <si>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</si>
  <si>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</si>
  <si>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</si>
  <si>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</si>
  <si>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</si>
  <si>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</si>
  <si>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</si>
  <si>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</si>
  <si>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</si>
  <si>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</si>
  <si>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</si>
  <si>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</si>
  <si>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</si>
  <si>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</si>
  <si>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</si>
  <si>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</si>
  <si>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</si>
  <si>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</si>
  <si>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</si>
  <si>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</si>
  <si>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</si>
  <si>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</si>
  <si>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</si>
  <si>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</si>
  <si>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</si>
  <si>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</si>
  <si>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</si>
  <si>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</si>
  <si>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</si>
  <si>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</si>
  <si>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</si>
  <si>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</si>
  <si>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</si>
  <si>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</si>
  <si>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</si>
  <si>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</si>
  <si>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</si>
  <si>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</si>
  <si>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</si>
  <si>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</si>
  <si>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</si>
  <si>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</si>
  <si>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</si>
  <si>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</si>
  <si>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</si>
  <si>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</si>
  <si>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</si>
  <si>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</si>
  <si>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</si>
  <si>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</si>
  <si>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</si>
  <si>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</si>
  <si>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</si>
  <si>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</si>
  <si>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</si>
  <si>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</si>
  <si>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</si>
  <si>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</si>
  <si>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</si>
  <si>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</si>
  <si>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</si>
  <si>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</si>
  <si>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</si>
  <si>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</si>
  <si>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</si>
  <si>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</si>
  <si>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</si>
  <si>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</si>
  <si>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</si>
  <si>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</si>
  <si>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</si>
  <si>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</si>
  <si>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</si>
  <si>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</si>
  <si>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</si>
  <si>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</si>
  <si>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</si>
  <si>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</si>
  <si>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</si>
  <si>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</si>
  <si>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</si>
  <si>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</si>
  <si>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</si>
  <si>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</si>
  <si>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</si>
  <si>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</si>
  <si>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</si>
  <si>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</si>
  <si>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</si>
  <si>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</si>
  <si>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</si>
  <si>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</si>
  <si>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</si>
  <si>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</si>
  <si>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</si>
  <si>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</si>
  <si>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</si>
  <si>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</si>
  <si>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</si>
  <si>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</si>
  <si>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</si>
  <si>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</si>
  <si>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</si>
  <si>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</si>
  <si>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</si>
  <si>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</si>
  <si>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</si>
  <si>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</si>
  <si>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</si>
  <si>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</si>
  <si>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</si>
  <si>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</si>
  <si>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</si>
  <si>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</si>
  <si>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</si>
  <si>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</si>
  <si>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</si>
  <si>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</si>
  <si>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</si>
  <si>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</si>
  <si>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</si>
  <si>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</si>
  <si>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</si>
  <si>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</si>
  <si>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</si>
  <si>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</si>
  <si>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</si>
  <si>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</si>
  <si>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</si>
  <si>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</si>
  <si>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</si>
  <si>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</si>
  <si>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</si>
  <si>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</si>
  <si>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</si>
  <si>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</si>
  <si>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</si>
  <si>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</si>
  <si>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</si>
  <si>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</si>
  <si>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</si>
  <si>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</si>
  <si>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</si>
  <si>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</si>
  <si>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</si>
  <si>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</si>
  <si>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</si>
  <si>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</si>
  <si>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</si>
  <si>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</si>
  <si>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</si>
  <si>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</si>
  <si>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</si>
  <si>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</si>
  <si>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</si>
  <si>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</si>
  <si>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</si>
  <si>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</si>
  <si>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</si>
  <si>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</si>
  <si>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</si>
  <si>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</si>
  <si>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</si>
  <si>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</si>
  <si>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</si>
  <si>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</si>
  <si>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</si>
  <si>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</si>
  <si>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</si>
  <si>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</si>
  <si>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</si>
  <si>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</si>
  <si>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</si>
  <si>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</si>
  <si>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</si>
  <si>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</si>
  <si>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</si>
  <si>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</si>
  <si>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</si>
  <si>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</si>
  <si>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</si>
  <si>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</si>
  <si>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</si>
  <si>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</si>
  <si>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</si>
  <si>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</si>
  <si>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</si>
  <si>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</si>
  <si>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</si>
  <si>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</si>
  <si>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</si>
  <si>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</si>
  <si>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</si>
  <si>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</si>
  <si>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</si>
  <si>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</si>
  <si>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</si>
  <si>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</si>
  <si>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</si>
  <si>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</si>
  <si>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</si>
  <si>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</si>
  <si>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</si>
  <si>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</si>
  <si>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</si>
  <si>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</si>
  <si>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</si>
  <si>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</si>
  <si>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</si>
  <si>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</si>
  <si>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</si>
  <si>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</si>
  <si>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</si>
  <si>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</si>
  <si>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</si>
  <si>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</si>
  <si>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</si>
  <si>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</si>
  <si>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</si>
  <si>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</si>
  <si>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</si>
  <si>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</si>
  <si>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</si>
  <si>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</si>
  <si>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</si>
  <si>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</si>
  <si>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</si>
  <si>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</si>
  <si>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</si>
  <si>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</si>
  <si>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</si>
  <si>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</si>
  <si>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</si>
  <si>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</si>
  <si>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</si>
  <si>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</si>
  <si>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</si>
  <si>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</si>
  <si>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</si>
  <si>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</si>
  <si>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</si>
  <si>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</si>
  <si>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</si>
  <si>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</si>
  <si>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</si>
  <si>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</si>
  <si>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</si>
  <si>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</si>
  <si>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</si>
  <si>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</si>
  <si>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</si>
  <si>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</si>
  <si>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</si>
  <si>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</si>
  <si>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</si>
  <si>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</si>
  <si>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</si>
  <si>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</si>
  <si>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</si>
  <si>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</si>
  <si>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</si>
  <si>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</si>
  <si>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</si>
  <si>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</si>
  <si>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</si>
  <si>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</si>
  <si>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</si>
  <si>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</si>
  <si>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</si>
  <si>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</si>
  <si>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</si>
  <si>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</si>
  <si>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</si>
  <si>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</si>
  <si>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</si>
  <si>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</si>
  <si>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</si>
  <si>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</si>
  <si>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</si>
  <si>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</si>
  <si>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</si>
  <si>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</si>
  <si>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</si>
  <si>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</si>
  <si>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</si>
  <si>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</si>
  <si>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</si>
  <si>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</si>
  <si>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</si>
  <si>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</si>
  <si>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</si>
  <si>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</si>
  <si>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</si>
  <si>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</si>
  <si>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</si>
  <si>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</si>
  <si>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</si>
  <si>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</si>
  <si>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</si>
  <si>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</si>
  <si>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</si>
  <si>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</si>
  <si>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</si>
  <si>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</si>
  <si>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</si>
  <si>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</si>
  <si>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</si>
  <si>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</si>
  <si>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</si>
  <si>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</si>
  <si>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</si>
  <si>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</si>
  <si>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</si>
  <si>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</si>
  <si>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</si>
  <si>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</si>
  <si>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</si>
  <si>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</si>
  <si>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</si>
  <si>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</si>
  <si>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</si>
  <si>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</si>
  <si>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</si>
  <si>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</si>
  <si>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</si>
  <si>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</si>
  <si>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</si>
  <si>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</si>
  <si>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</si>
  <si>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</si>
  <si>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</si>
  <si>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</si>
  <si>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</si>
  <si>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</si>
  <si>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</si>
  <si>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</si>
  <si>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</si>
  <si>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</si>
  <si>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</si>
  <si>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</si>
  <si>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</si>
  <si>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</si>
  <si>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</si>
  <si>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</si>
  <si>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</si>
  <si>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</si>
  <si>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</si>
  <si>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</si>
  <si>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</si>
  <si>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</si>
  <si>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</si>
  <si>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</si>
  <si>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</si>
  <si>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</si>
  <si>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</si>
  <si>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</si>
  <si>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</si>
  <si>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</si>
  <si>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</si>
  <si>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</si>
  <si>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</si>
  <si>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</si>
  <si>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</si>
  <si>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</si>
  <si>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</si>
  <si>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</si>
  <si>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</si>
  <si>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</si>
  <si>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</si>
  <si>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</si>
  <si>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</si>
  <si>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</si>
  <si>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</si>
  <si>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</si>
  <si>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</si>
  <si>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</si>
  <si>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</si>
  <si>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</si>
  <si>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</si>
  <si>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</si>
  <si>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</si>
  <si>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</si>
  <si>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</si>
  <si>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</si>
  <si>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</si>
  <si>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</si>
  <si>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</si>
  <si>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</si>
  <si>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</si>
  <si>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</si>
  <si>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</si>
  <si>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</si>
  <si>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</si>
  <si>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</si>
  <si>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</si>
  <si>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</si>
  <si>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</si>
  <si>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</si>
  <si>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</si>
  <si>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</si>
  <si>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</si>
  <si>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</si>
  <si>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</si>
  <si>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</si>
  <si>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</si>
  <si>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</si>
  <si>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</si>
  <si>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</si>
  <si>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</si>
  <si>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</si>
  <si>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</si>
  <si>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</si>
  <si>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</si>
  <si>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</si>
  <si>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</si>
  <si>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</si>
  <si>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</si>
  <si>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</si>
  <si>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</si>
  <si>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</si>
  <si>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</si>
  <si>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</si>
  <si>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</si>
  <si>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</si>
  <si>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</si>
  <si>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</si>
  <si>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</si>
  <si>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</si>
  <si>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</si>
  <si>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</si>
  <si>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</si>
  <si>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</si>
  <si>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</si>
  <si>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</si>
  <si>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</si>
  <si>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</si>
  <si>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</si>
  <si>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</si>
  <si>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</si>
  <si>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</si>
  <si>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</si>
  <si>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</si>
  <si>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</si>
  <si>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</si>
  <si>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</si>
  <si>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</si>
  <si>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</si>
  <si>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</si>
  <si>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</si>
  <si>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</si>
  <si>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</si>
  <si>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</si>
  <si>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</si>
  <si>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</si>
  <si>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</si>
  <si>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</si>
  <si>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</si>
  <si>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</si>
  <si>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</si>
  <si>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</si>
  <si>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</si>
  <si>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</si>
  <si>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</si>
  <si>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</si>
  <si>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</si>
  <si>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</si>
  <si>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</si>
  <si>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</si>
  <si>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</si>
  <si>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</si>
  <si>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</si>
  <si>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</si>
  <si>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</si>
  <si>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</si>
  <si>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</si>
  <si>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</si>
  <si>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</si>
  <si>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</si>
  <si>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</si>
  <si>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</si>
  <si>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</si>
  <si>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</si>
  <si>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</si>
  <si>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</si>
  <si>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</si>
  <si>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</si>
  <si>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</si>
  <si>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</si>
  <si>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</si>
  <si>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</si>
  <si>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</si>
  <si>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</si>
  <si>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</si>
  <si>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</si>
  <si>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</si>
  <si>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</si>
  <si>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</si>
  <si>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</si>
  <si>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</si>
  <si>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</si>
  <si>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</si>
  <si>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</si>
  <si>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</si>
  <si>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</si>
  <si>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</si>
  <si>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</si>
  <si>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</si>
  <si>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</si>
  <si>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</si>
  <si>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</si>
  <si>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</si>
  <si>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</si>
  <si>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</si>
  <si>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</si>
  <si>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</si>
  <si>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</si>
  <si>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</si>
  <si>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</si>
  <si>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</si>
  <si>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</si>
  <si>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</si>
  <si>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</si>
  <si>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</si>
  <si>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</si>
  <si>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</si>
  <si>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</si>
  <si>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</si>
  <si>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</si>
  <si>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</si>
  <si>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</si>
  <si>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</si>
  <si>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</si>
  <si>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</si>
  <si>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</si>
  <si>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</si>
  <si>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</si>
  <si>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</si>
  <si>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</si>
  <si>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</si>
  <si>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</si>
  <si>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</si>
  <si>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</si>
  <si>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</si>
  <si>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</si>
  <si>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</si>
  <si>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</si>
  <si>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</si>
  <si>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</si>
  <si>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</si>
  <si>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</si>
  <si>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</si>
  <si>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</si>
  <si>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</si>
  <si>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</si>
  <si>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</si>
  <si>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</si>
  <si>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</si>
  <si>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</si>
  <si>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</si>
  <si>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</si>
  <si>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</si>
  <si>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</si>
  <si>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</si>
  <si>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</si>
  <si>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</si>
  <si>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</si>
  <si>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</si>
  <si>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</si>
  <si>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</si>
  <si>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</si>
  <si>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</si>
  <si>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</si>
  <si>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</si>
  <si>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</si>
  <si>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</si>
  <si>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</si>
  <si>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</si>
  <si>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</si>
  <si>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</si>
  <si>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</si>
  <si>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</si>
  <si>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</si>
  <si>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</si>
  <si>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</si>
  <si>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</si>
  <si>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</si>
  <si>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</si>
  <si>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</si>
  <si>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</si>
  <si>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</si>
  <si>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</si>
  <si>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</si>
  <si>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</si>
  <si>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</si>
  <si>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</si>
  <si>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</si>
  <si>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</si>
  <si>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</si>
  <si>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</si>
  <si>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</si>
  <si>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</si>
  <si>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</si>
  <si>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</si>
  <si>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</si>
  <si>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</si>
  <si>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</si>
  <si>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</si>
  <si>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</si>
  <si>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</si>
  <si>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</si>
  <si>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</si>
  <si>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</si>
  <si>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</si>
  <si>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</si>
  <si>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</si>
  <si>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</si>
  <si>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</si>
  <si>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</si>
  <si>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</si>
  <si>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</si>
  <si>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</si>
  <si>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</si>
  <si>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</si>
  <si>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</si>
  <si>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</si>
  <si>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</si>
  <si>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</si>
  <si>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</si>
  <si>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</si>
  <si>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</si>
  <si>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</si>
  <si>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</si>
  <si>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</si>
  <si>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</si>
  <si>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</si>
  <si>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</si>
  <si>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</si>
  <si>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</si>
  <si>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</si>
  <si>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</si>
  <si>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</si>
  <si>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</si>
  <si>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</si>
  <si>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</si>
  <si>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</si>
  <si>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</si>
  <si>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</si>
  <si>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</si>
  <si>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</si>
  <si>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</si>
  <si>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</si>
  <si>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</si>
  <si>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</si>
  <si>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</si>
  <si>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</si>
  <si>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</si>
  <si>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</si>
  <si>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</si>
  <si>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</si>
  <si>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</si>
  <si>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</si>
  <si>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</si>
  <si>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</si>
  <si>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</si>
  <si>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</si>
  <si>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</si>
  <si>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</si>
  <si>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</si>
  <si>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</si>
  <si>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</si>
  <si>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</si>
  <si>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</si>
  <si>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</si>
  <si>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</si>
  <si>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</si>
  <si>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</si>
  <si>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</si>
  <si>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</si>
  <si>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</si>
  <si>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</si>
  <si>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</si>
  <si>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</si>
  <si>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</si>
  <si>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</si>
  <si>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</si>
  <si>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</si>
  <si>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</si>
  <si>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</si>
  <si>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</si>
  <si>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</si>
  <si>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</si>
  <si>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</si>
  <si>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</si>
  <si>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</si>
  <si>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</si>
  <si>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</si>
  <si>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</si>
  <si>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</si>
  <si>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</si>
  <si>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</si>
  <si>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</si>
  <si>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</si>
  <si>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</si>
  <si>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</si>
  <si>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</si>
  <si>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</si>
  <si>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</si>
  <si>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</si>
  <si>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</si>
  <si>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</si>
  <si>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</si>
  <si>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</si>
  <si>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</si>
  <si>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</si>
  <si>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</si>
  <si>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</si>
  <si>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</si>
  <si>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</si>
  <si>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</si>
  <si>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</si>
  <si>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</si>
  <si>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</si>
  <si>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</si>
  <si>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</si>
  <si>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</si>
  <si>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</si>
  <si>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</si>
  <si>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</si>
  <si>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</si>
  <si>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</si>
  <si>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</si>
  <si>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</si>
  <si>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</si>
  <si>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</si>
  <si>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</si>
  <si>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</si>
  <si>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</si>
  <si>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</si>
  <si>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</si>
  <si>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</si>
  <si>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</si>
  <si>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</si>
  <si>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</si>
  <si>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</si>
  <si>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</si>
  <si>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</si>
  <si>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</si>
  <si>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</si>
  <si>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</si>
  <si>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</si>
  <si>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</si>
  <si>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</si>
  <si>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</si>
  <si>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</si>
  <si>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</si>
  <si>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</si>
  <si>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</si>
  <si>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</si>
  <si>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</si>
  <si>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</si>
  <si>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</si>
  <si>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</si>
  <si>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</si>
  <si>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</si>
  <si>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</si>
  <si>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</si>
  <si>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</si>
  <si>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</si>
  <si>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</si>
  <si>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</si>
  <si>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</si>
  <si>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</si>
  <si>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</si>
  <si>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</si>
  <si>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</si>
  <si>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</si>
  <si>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</si>
  <si>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</si>
  <si>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</si>
  <si>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</si>
  <si>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</si>
  <si>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</si>
  <si>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</si>
  <si>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</si>
  <si>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</si>
  <si>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</si>
  <si>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</si>
  <si>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</si>
  <si>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</si>
  <si>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</si>
  <si>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</si>
  <si>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</si>
  <si>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</si>
  <si>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</si>
  <si>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</si>
  <si>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</si>
  <si>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</si>
  <si>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</si>
  <si>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</si>
  <si>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</si>
  <si>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</si>
  <si>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</si>
  <si>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</si>
  <si>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</si>
  <si>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</si>
  <si>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</si>
  <si>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</si>
  <si>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</si>
  <si>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</si>
  <si>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</si>
  <si>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</si>
  <si>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</si>
  <si>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</si>
  <si>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</si>
  <si>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</si>
  <si>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</si>
  <si>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</si>
  <si>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</si>
  <si>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</si>
  <si>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</si>
  <si>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</si>
  <si>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</si>
  <si>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</si>
  <si>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</si>
  <si>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</si>
  <si>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</si>
  <si>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</si>
  <si>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</si>
  <si>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</si>
  <si>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</si>
  <si>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</si>
  <si>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</si>
  <si>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</si>
  <si>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</si>
  <si>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</si>
  <si>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</si>
  <si>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</si>
  <si>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</si>
  <si>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</si>
  <si>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</si>
  <si>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</si>
  <si>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</si>
  <si>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</si>
  <si>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</si>
  <si>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</si>
  <si>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</si>
  <si>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</si>
  <si>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</si>
  <si>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</si>
  <si>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</si>
  <si>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</si>
  <si>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</si>
  <si>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</si>
  <si>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</si>
  <si>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</si>
  <si>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</si>
  <si>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</si>
  <si>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</si>
  <si>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</si>
  <si>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</si>
  <si>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</si>
  <si>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</si>
  <si>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</si>
  <si>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</si>
  <si>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</si>
  <si>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</si>
  <si>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</si>
  <si>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</si>
  <si>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</si>
  <si>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</si>
  <si>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</si>
  <si>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</si>
  <si>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</si>
  <si>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</si>
  <si>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</si>
  <si>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</si>
  <si>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</si>
  <si>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</si>
  <si>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</si>
  <si>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</si>
  <si>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</si>
  <si>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</si>
  <si>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</si>
  <si>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</si>
  <si>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</si>
  <si>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</si>
  <si>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</si>
  <si>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</si>
  <si>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</si>
  <si>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</si>
  <si>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</si>
  <si>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</si>
  <si>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</si>
  <si>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</si>
  <si>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</si>
  <si>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</si>
  <si>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</si>
  <si>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</si>
  <si>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</si>
  <si>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</si>
  <si>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</si>
  <si>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</si>
  <si>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</si>
  <si>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</si>
  <si>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</si>
  <si>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</si>
  <si>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</si>
  <si>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</si>
  <si>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</si>
  <si>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</si>
  <si>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</si>
  <si>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</si>
  <si>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</si>
  <si>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</si>
  <si>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</si>
  <si>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</si>
  <si>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</si>
  <si>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</si>
  <si>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</si>
  <si>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</si>
  <si>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</si>
  <si>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</si>
  <si>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</si>
  <si>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</si>
  <si>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</si>
  <si>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</si>
  <si>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</si>
  <si>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</si>
  <si>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</si>
  <si>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</si>
  <si>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</si>
  <si>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</si>
  <si>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</si>
  <si>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</si>
  <si>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</si>
  <si>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</si>
  <si>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</si>
  <si>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</si>
  <si>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</si>
  <si>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</si>
  <si>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</si>
  <si>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</si>
  <si>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</si>
  <si>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</si>
  <si>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</si>
  <si>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</si>
  <si>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</si>
  <si>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</si>
  <si>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</si>
  <si>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</si>
  <si>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</si>
  <si>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</si>
  <si>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</si>
  <si>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</si>
  <si>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</si>
  <si>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</si>
  <si>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</si>
  <si>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</si>
  <si>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</si>
  <si>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</si>
  <si>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</si>
  <si>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</si>
  <si>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</si>
  <si>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</si>
  <si>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</si>
  <si>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</si>
  <si>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</si>
  <si>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</si>
  <si>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</si>
  <si>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</si>
  <si>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</si>
  <si>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</si>
  <si>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</si>
  <si>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</si>
  <si>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</si>
  <si>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</si>
  <si>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</si>
  <si>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</si>
  <si>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</si>
  <si>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</si>
  <si>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</si>
  <si>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</si>
  <si>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</si>
  <si>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</si>
  <si>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</si>
  <si>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</si>
  <si>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</si>
  <si>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</si>
  <si>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</si>
  <si>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</si>
  <si>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</si>
  <si>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</si>
  <si>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</si>
  <si>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</si>
  <si>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</si>
  <si>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</si>
  <si>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</si>
  <si>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</si>
  <si>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</si>
  <si>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</si>
  <si>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</si>
  <si>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</si>
  <si>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</si>
  <si>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</si>
  <si>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</si>
  <si>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</si>
  <si>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</si>
  <si>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</si>
  <si>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</si>
  <si>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</si>
  <si>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</si>
  <si>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</si>
  <si>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</si>
  <si>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</si>
  <si>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</si>
  <si>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</si>
  <si>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</si>
  <si>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</si>
  <si>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</si>
  <si>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</si>
  <si>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</si>
  <si>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</si>
  <si>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</si>
  <si>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</si>
  <si>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</si>
  <si>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</si>
  <si>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</si>
  <si>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</si>
  <si>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</si>
  <si>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</si>
  <si>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</si>
  <si>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</si>
  <si>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</si>
  <si>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</si>
  <si>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</si>
  <si>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</si>
  <si>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</si>
  <si>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</si>
  <si>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</si>
  <si>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</si>
  <si>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</si>
  <si>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</si>
  <si>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</si>
  <si>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</si>
  <si>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</si>
  <si>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</si>
  <si>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</si>
  <si>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</si>
  <si>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</si>
  <si>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</si>
  <si>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</si>
  <si>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</si>
  <si>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</si>
  <si>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</si>
  <si>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</si>
  <si>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</si>
  <si>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</si>
  <si>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</si>
  <si>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</si>
  <si>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</si>
  <si>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</si>
  <si>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</si>
  <si>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</si>
  <si>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</si>
  <si>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</si>
  <si>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</si>
  <si>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</si>
  <si>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</si>
  <si>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</si>
  <si>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</si>
  <si>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</si>
  <si>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</si>
  <si>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</si>
  <si>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</si>
  <si>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</si>
  <si>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</si>
  <si>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</si>
  <si>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</si>
  <si>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</si>
  <si>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</si>
  <si>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</si>
  <si>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</si>
  <si>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</si>
  <si>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</si>
  <si>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</si>
  <si>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</si>
  <si>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</si>
  <si>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</si>
  <si>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</si>
  <si>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</si>
  <si>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</si>
  <si>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</si>
  <si>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</si>
  <si>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</si>
  <si>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</si>
  <si>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</si>
  <si>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</si>
  <si>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</si>
  <si>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</si>
  <si>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</si>
  <si>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</si>
  <si>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</si>
  <si>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</si>
  <si>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</si>
  <si>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</si>
  <si>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</si>
  <si>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</si>
  <si>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</si>
  <si>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</si>
  <si>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</si>
  <si>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</si>
  <si>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</si>
  <si>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</si>
  <si>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</si>
  <si>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</si>
  <si>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</si>
  <si>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</si>
  <si>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</si>
  <si>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</si>
  <si>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</si>
  <si>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</si>
  <si>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</si>
  <si>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</si>
  <si>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</si>
  <si>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</si>
  <si>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</si>
  <si>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</si>
  <si>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</si>
  <si>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</si>
  <si>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</si>
  <si>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</si>
  <si>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</si>
  <si>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</si>
  <si>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</si>
  <si>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</si>
  <si>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</si>
  <si>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</si>
  <si>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</si>
  <si>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</si>
  <si>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</si>
  <si>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</si>
  <si>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</si>
  <si>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</si>
  <si>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</si>
  <si>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</si>
  <si>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</si>
  <si>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</si>
  <si>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</si>
  <si>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</si>
  <si>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</si>
  <si>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</si>
  <si>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</si>
  <si>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</si>
  <si>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</si>
  <si>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</si>
  <si>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</si>
  <si>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</si>
  <si>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</si>
  <si>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</si>
  <si>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</si>
  <si>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</si>
  <si>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</si>
  <si>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</si>
  <si>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</si>
  <si>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</si>
  <si>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</si>
  <si>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</si>
  <si>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</si>
  <si>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</si>
  <si>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</si>
  <si>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</si>
  <si>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</si>
  <si>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</si>
  <si>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</si>
  <si>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</si>
  <si>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</si>
  <si>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</si>
  <si>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</si>
  <si>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</si>
  <si>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</si>
  <si>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</si>
  <si>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</si>
  <si>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</si>
  <si>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</si>
  <si>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</si>
  <si>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</si>
  <si>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</si>
  <si>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</si>
  <si>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</si>
  <si>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</si>
  <si>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</si>
  <si>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</si>
  <si>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</si>
  <si>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</si>
  <si>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</si>
  <si>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</si>
  <si>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</si>
  <si>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</si>
  <si>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</si>
  <si>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</si>
  <si>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</si>
  <si>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</si>
  <si>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</si>
  <si>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</si>
  <si>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</si>
  <si>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</si>
  <si>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</si>
  <si>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</si>
  <si>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</si>
  <si>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</si>
  <si>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</si>
  <si>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</si>
  <si>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</si>
  <si>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</si>
  <si>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</si>
  <si>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</si>
  <si>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</si>
  <si>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</si>
  <si>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</si>
  <si>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</si>
  <si>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</si>
  <si>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</si>
  <si>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</si>
  <si>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</si>
  <si>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</si>
  <si>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</si>
  <si>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</si>
  <si>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</si>
  <si>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</si>
  <si>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</si>
  <si>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</si>
  <si>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</si>
  <si>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</si>
  <si>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</si>
  <si>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</si>
  <si>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</si>
  <si>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</si>
  <si>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</si>
  <si>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</si>
  <si>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</si>
  <si>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</si>
  <si>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</si>
  <si>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</si>
  <si>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</si>
  <si>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</si>
  <si>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</si>
  <si>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</si>
  <si>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</si>
  <si>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</si>
  <si>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</si>
  <si>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</si>
  <si>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</si>
  <si>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</si>
  <si>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</si>
  <si>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</si>
  <si>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</si>
  <si>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</si>
  <si>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</si>
  <si>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</si>
  <si>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</si>
  <si>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</si>
  <si>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</si>
  <si>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</si>
  <si>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</si>
  <si>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</si>
  <si>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</si>
  <si>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</si>
  <si>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</si>
  <si>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</si>
  <si>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</si>
  <si>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</si>
  <si>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</si>
  <si>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</si>
  <si>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</si>
  <si>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</si>
  <si>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</si>
  <si>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</si>
  <si>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</si>
  <si>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</si>
  <si>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</si>
  <si>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</si>
  <si>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</si>
  <si>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</si>
  <si>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</si>
  <si>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</si>
  <si>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</si>
  <si>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</si>
  <si>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</si>
  <si>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</si>
  <si>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</si>
  <si>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</si>
  <si>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</si>
  <si>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</si>
  <si>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</si>
  <si>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</si>
  <si>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</si>
  <si>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</si>
  <si>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</si>
  <si>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</si>
  <si>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</si>
  <si>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</si>
  <si>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</si>
  <si>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</si>
  <si>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</si>
  <si>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</si>
  <si>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</si>
  <si>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</si>
  <si>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</si>
  <si>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</si>
  <si>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</si>
  <si>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</si>
  <si>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</si>
  <si>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</si>
  <si>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</si>
  <si>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</si>
  <si>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</si>
  <si>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</si>
  <si>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</si>
  <si>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</si>
  <si>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</si>
  <si>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</si>
  <si>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</si>
  <si>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</si>
  <si>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</si>
  <si>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</si>
  <si>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</si>
  <si>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</si>
  <si>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</si>
  <si>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</si>
  <si>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</si>
  <si>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</si>
  <si>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</si>
  <si>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</si>
  <si>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</si>
  <si>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</si>
  <si>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</si>
  <si>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</si>
  <si>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</si>
  <si>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</si>
  <si>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</si>
  <si>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</si>
  <si>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</si>
  <si>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</si>
  <si>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</si>
  <si>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</si>
  <si>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</si>
  <si>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</si>
  <si>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</si>
  <si>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</si>
  <si>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</si>
  <si>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</si>
  <si>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</si>
  <si>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</si>
  <si>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</si>
  <si>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</si>
  <si>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</si>
  <si>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</si>
  <si>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</si>
  <si>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</si>
  <si>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</si>
  <si>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</si>
  <si>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</si>
  <si>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</si>
  <si>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</si>
  <si>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</si>
  <si>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</si>
  <si>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</si>
  <si>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</si>
  <si>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</si>
  <si>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</si>
  <si>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</si>
  <si>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</si>
  <si>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</si>
  <si>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</si>
  <si>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</si>
  <si>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</si>
  <si>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</si>
  <si>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</si>
  <si>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</si>
  <si>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</si>
  <si>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</si>
  <si>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</si>
  <si>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</si>
  <si>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</si>
  <si>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</si>
  <si>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</si>
  <si>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</si>
  <si>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</si>
  <si>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</si>
  <si>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</si>
  <si>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</si>
  <si>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</si>
  <si>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</si>
  <si>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</si>
  <si>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</si>
  <si>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</si>
  <si>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</si>
  <si>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</si>
  <si>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</si>
  <si>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</si>
  <si>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</si>
  <si>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</si>
  <si>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</si>
  <si>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</si>
  <si>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</si>
  <si>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</si>
  <si>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</si>
  <si>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</si>
  <si>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</si>
  <si>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</si>
  <si>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</si>
  <si>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</si>
  <si>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</si>
  <si>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</si>
  <si>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</si>
  <si>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</si>
  <si>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</si>
  <si>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</si>
  <si>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</si>
  <si>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</si>
  <si>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</si>
  <si>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</si>
  <si>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</si>
  <si>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</si>
  <si>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</si>
  <si>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</si>
  <si>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</si>
  <si>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</si>
  <si>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</si>
  <si>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</si>
  <si>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</si>
  <si>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</si>
  <si>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</si>
  <si>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</si>
  <si>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</si>
  <si>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</si>
  <si>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</si>
  <si>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</si>
  <si>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</si>
  <si>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</si>
  <si>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</si>
  <si>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</si>
  <si>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</si>
  <si>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</si>
  <si>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</si>
  <si>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</si>
  <si>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</si>
  <si>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</si>
  <si>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</si>
  <si>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</si>
  <si>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</si>
  <si>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</si>
  <si>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</si>
  <si>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</si>
  <si>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</si>
  <si>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</si>
  <si>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</si>
  <si>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</si>
  <si>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</si>
  <si>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</si>
  <si>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</si>
  <si>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</si>
  <si>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</si>
  <si>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</si>
  <si>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</si>
  <si>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</si>
  <si>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</si>
  <si>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</si>
  <si>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</si>
  <si>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</si>
  <si>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</si>
  <si>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</si>
  <si>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</si>
  <si>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</si>
  <si>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</si>
  <si>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</si>
  <si>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</si>
  <si>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</si>
  <si>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</si>
  <si>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</si>
  <si>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</si>
  <si>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</si>
  <si>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</si>
  <si>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</si>
  <si>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</si>
  <si>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</si>
  <si>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</si>
  <si>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</si>
  <si>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</si>
  <si>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</si>
  <si>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</si>
  <si>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</si>
  <si>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</si>
  <si>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</si>
  <si>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</si>
  <si>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</si>
  <si>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</si>
  <si>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</si>
  <si>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</si>
  <si>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</si>
  <si>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</si>
  <si>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</si>
  <si>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</si>
  <si>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</si>
  <si>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</si>
  <si>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</si>
  <si>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</si>
  <si>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</si>
  <si>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</si>
  <si>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</si>
  <si>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</si>
  <si>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</si>
  <si>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</si>
  <si>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</si>
  <si>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</si>
  <si>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</si>
  <si>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</si>
  <si>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</si>
  <si>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</si>
  <si>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</si>
  <si>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</si>
  <si>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</si>
  <si>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</si>
  <si>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</si>
  <si>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</si>
  <si>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</si>
  <si>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</si>
  <si>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</si>
  <si>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</si>
  <si>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</si>
  <si>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</si>
  <si>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</si>
  <si>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</si>
  <si>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</si>
  <si>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</si>
  <si>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</si>
  <si>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</si>
  <si>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</si>
  <si>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</si>
  <si>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</si>
  <si>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</si>
  <si>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</si>
  <si>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</si>
  <si>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</si>
  <si>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</si>
  <si>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</si>
  <si>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</si>
  <si>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</si>
  <si>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</si>
  <si>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</si>
  <si>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</si>
  <si>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</si>
  <si>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</si>
  <si>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</si>
  <si>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</si>
  <si>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</si>
  <si>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</si>
  <si>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</si>
  <si>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</si>
  <si>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</si>
  <si>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</si>
  <si>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</si>
  <si>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</si>
  <si>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</si>
  <si>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</si>
  <si>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</si>
  <si>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</si>
  <si>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</si>
  <si>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</si>
  <si>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</si>
  <si>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</si>
  <si>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</si>
  <si>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</si>
  <si>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</si>
  <si>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</si>
  <si>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</si>
  <si>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</si>
  <si>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</si>
  <si>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</si>
  <si>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</si>
  <si>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</si>
  <si>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</si>
  <si>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</si>
  <si>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</si>
  <si>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</si>
  <si>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</si>
  <si>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</si>
  <si>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</si>
  <si>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</si>
  <si>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</si>
  <si>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</si>
  <si>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</si>
  <si>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</si>
  <si>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</si>
  <si>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</si>
  <si>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</si>
  <si>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</si>
  <si>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</si>
  <si>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</si>
  <si>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</si>
  <si>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</si>
  <si>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</si>
  <si>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</si>
  <si>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</si>
  <si>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</si>
  <si>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</si>
  <si>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</si>
  <si>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</si>
  <si>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</si>
  <si>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</si>
  <si>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</si>
  <si>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</si>
  <si>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</si>
  <si>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</si>
  <si>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</si>
  <si>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</si>
  <si>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</si>
  <si>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</si>
  <si>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</si>
  <si>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</si>
  <si>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</si>
  <si>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</si>
  <si>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</si>
  <si>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</si>
  <si>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</si>
  <si>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</si>
  <si>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</si>
  <si>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</si>
  <si>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</si>
  <si>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</si>
  <si>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</si>
  <si>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</si>
  <si>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</si>
  <si>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</si>
  <si>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</si>
  <si>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</si>
  <si>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</si>
  <si>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</si>
  <si>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</si>
  <si>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</si>
  <si>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</si>
  <si>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</si>
  <si>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</si>
  <si>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</si>
  <si>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</si>
  <si>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</si>
  <si>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</si>
  <si>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</si>
  <si>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</si>
  <si>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</si>
  <si>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</si>
  <si>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</si>
  <si>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</si>
  <si>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</si>
  <si>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</si>
  <si>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</si>
  <si>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</si>
  <si>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</si>
  <si>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</si>
  <si>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</si>
  <si>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</si>
  <si>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</si>
  <si>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</si>
  <si>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</si>
  <si>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</si>
  <si>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</si>
  <si>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</si>
  <si>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</si>
  <si>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</si>
  <si>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</si>
  <si>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</si>
  <si>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</si>
  <si>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</si>
  <si>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</si>
  <si>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</si>
  <si>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</si>
  <si>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</si>
  <si>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</si>
  <si>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</si>
  <si>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</si>
  <si>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</si>
  <si>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</si>
  <si>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</si>
  <si>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</si>
  <si>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</si>
  <si>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</si>
  <si>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</si>
  <si>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</si>
  <si>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</si>
  <si>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</si>
  <si>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</si>
  <si>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</si>
  <si>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</si>
  <si>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</si>
  <si>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</si>
  <si>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</si>
  <si>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</si>
  <si>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</si>
  <si>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</si>
  <si>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</si>
  <si>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</si>
  <si>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</si>
  <si>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</si>
  <si>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</si>
  <si>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</si>
  <si>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</si>
  <si>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</si>
  <si>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</si>
  <si>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</si>
  <si>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</si>
  <si>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</si>
  <si>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</si>
  <si>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</si>
  <si>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</si>
  <si>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</si>
  <si>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</si>
  <si>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</si>
  <si>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</si>
  <si>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</si>
  <si>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</si>
  <si>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</si>
  <si>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</si>
  <si>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</si>
  <si>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</si>
  <si>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</si>
  <si>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</si>
  <si>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</si>
  <si>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</si>
  <si>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</si>
  <si>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</si>
  <si>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</si>
  <si>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</si>
  <si>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</si>
  <si>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</si>
  <si>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</si>
  <si>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</si>
  <si>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</si>
  <si>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</si>
  <si>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</si>
  <si>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</si>
  <si>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</si>
  <si>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</si>
  <si>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</si>
  <si>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</si>
  <si>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</si>
  <si>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</si>
  <si>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</si>
  <si>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</si>
  <si>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</si>
  <si>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</si>
  <si>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</si>
  <si>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</si>
  <si>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</si>
  <si>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</si>
  <si>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</si>
  <si>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</si>
  <si>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</si>
  <si>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</si>
  <si>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</si>
  <si>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</si>
  <si>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</si>
  <si>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</si>
  <si>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</si>
  <si>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</si>
  <si>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</si>
  <si>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</si>
  <si>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</si>
  <si>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</si>
  <si>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</si>
  <si>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</si>
  <si>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</si>
  <si>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</si>
  <si>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</si>
  <si>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</si>
  <si>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</si>
  <si>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</si>
  <si>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</si>
  <si>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</si>
  <si>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</si>
  <si>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</si>
  <si>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</si>
  <si>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</si>
  <si>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</si>
  <si>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</si>
  <si>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</si>
  <si>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</si>
  <si>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</si>
  <si>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</si>
  <si>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</si>
  <si>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</si>
  <si>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</si>
  <si>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</si>
  <si>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</si>
  <si>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</si>
  <si>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</si>
  <si>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</si>
  <si>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</si>
  <si>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</si>
  <si>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</si>
  <si>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</si>
  <si>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</si>
  <si>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</si>
  <si>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</si>
  <si>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</si>
  <si>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</si>
  <si>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</si>
  <si>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</si>
  <si>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</si>
  <si>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</si>
  <si>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</si>
  <si>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</si>
  <si>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</si>
  <si>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</si>
  <si>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</si>
  <si>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</si>
  <si>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</si>
  <si>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</si>
  <si>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</si>
  <si>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</si>
  <si>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</si>
  <si>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</si>
  <si>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</si>
  <si>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</si>
  <si>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</si>
  <si>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</si>
  <si>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</si>
  <si>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</si>
  <si>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</si>
  <si>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</si>
  <si>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</si>
  <si>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</si>
  <si>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</si>
  <si>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</si>
  <si>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</si>
  <si>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</si>
  <si>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</si>
  <si>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</si>
  <si>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</si>
  <si>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</si>
  <si>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</si>
  <si>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</si>
  <si>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</si>
  <si>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</si>
  <si>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</si>
  <si>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</si>
  <si>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</si>
  <si>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</si>
  <si>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</si>
  <si>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</si>
  <si>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</si>
  <si>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</si>
  <si>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</si>
  <si>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</si>
  <si>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</si>
  <si>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</si>
  <si>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</si>
  <si>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</si>
  <si>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</si>
  <si>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</si>
  <si>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</si>
  <si>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</si>
  <si>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</si>
  <si>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</si>
  <si>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</si>
  <si>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</si>
  <si>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</si>
  <si>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</si>
  <si>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</si>
  <si>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</si>
  <si>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</si>
  <si>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</si>
  <si>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</si>
  <si>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</si>
  <si>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</si>
  <si>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</si>
  <si>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</si>
  <si>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</si>
  <si>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</si>
  <si>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</si>
  <si>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</si>
  <si>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</si>
  <si>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</si>
  <si>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</si>
  <si>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</si>
  <si>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</si>
  <si>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</si>
  <si>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</si>
  <si>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</si>
  <si>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</si>
  <si>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</si>
  <si>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</si>
  <si>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</si>
  <si>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</si>
  <si>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</si>
  <si>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</si>
  <si>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</si>
  <si>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</si>
  <si>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</si>
  <si>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</si>
  <si>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</si>
  <si>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</si>
  <si>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</si>
  <si>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</si>
  <si>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</si>
  <si>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</si>
  <si>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</si>
  <si>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</si>
  <si>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</si>
  <si>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</si>
  <si>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</si>
  <si>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</si>
  <si>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</si>
  <si>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</si>
  <si>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</si>
  <si>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</si>
  <si>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</si>
  <si>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</si>
  <si>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</si>
  <si>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</si>
  <si>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</si>
  <si>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</si>
  <si>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</si>
  <si>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</si>
  <si>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</si>
  <si>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</si>
  <si>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</si>
  <si>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</si>
  <si>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</si>
  <si>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</si>
  <si>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</si>
  <si>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</si>
  <si>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</si>
  <si>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</si>
  <si>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</si>
  <si>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</si>
  <si>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</si>
  <si>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</si>
  <si>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</si>
  <si>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</si>
  <si>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</si>
  <si>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</si>
  <si>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</si>
  <si>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</si>
  <si>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</si>
  <si>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</si>
  <si>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</si>
  <si>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</si>
  <si>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</si>
  <si>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</si>
  <si>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</si>
  <si>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</si>
  <si>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</si>
  <si>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</si>
  <si>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</si>
  <si>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</si>
  <si>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</si>
  <si>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</si>
  <si>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</si>
  <si>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</si>
  <si>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</si>
  <si>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</si>
  <si>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</si>
  <si>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</si>
  <si>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</si>
  <si>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</si>
  <si>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</si>
  <si>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</si>
  <si>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</si>
  <si>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</si>
  <si>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</si>
  <si>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</si>
  <si>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</si>
  <si>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</si>
  <si>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</si>
  <si>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</si>
  <si>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</si>
  <si>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</si>
  <si>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</si>
  <si>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</si>
  <si>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</si>
  <si>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</si>
  <si>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</si>
  <si>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</si>
  <si>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</si>
  <si>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</si>
  <si>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</si>
  <si>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</si>
  <si>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</si>
  <si>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</si>
  <si>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</si>
  <si>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</si>
  <si>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</si>
  <si>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</si>
  <si>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</si>
  <si>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</si>
  <si>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</si>
  <si>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</si>
  <si>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</si>
  <si>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</si>
  <si>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</si>
  <si>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</si>
  <si>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</si>
  <si>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</si>
  <si>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</si>
  <si>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</si>
  <si>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</si>
  <si>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</si>
  <si>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</si>
  <si>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</si>
  <si>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</si>
  <si>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</si>
  <si>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</si>
  <si>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</si>
  <si>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</si>
  <si>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</si>
  <si>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</si>
  <si>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</si>
  <si>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</si>
  <si>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</si>
  <si>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</si>
  <si>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</si>
  <si>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</si>
  <si>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</si>
  <si>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</si>
  <si>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</si>
  <si>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</si>
  <si>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</si>
  <si>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</si>
  <si>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</si>
  <si>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</si>
  <si>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</si>
  <si>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</si>
  <si>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</si>
  <si>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</si>
  <si>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</si>
  <si>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</si>
  <si>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</si>
  <si>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</si>
  <si>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</si>
  <si>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</si>
  <si>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</si>
  <si>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</si>
  <si>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</si>
  <si>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</si>
  <si>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</si>
  <si>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</si>
  <si>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</si>
  <si>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</si>
  <si>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</si>
  <si>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</si>
  <si>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</si>
  <si>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</si>
  <si>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</si>
  <si>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</si>
  <si>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</si>
  <si>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</si>
  <si>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</si>
  <si>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</si>
  <si>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</si>
  <si>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</si>
  <si>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</si>
  <si>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</si>
  <si>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</si>
  <si>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</si>
  <si>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</si>
  <si>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</si>
  <si>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</si>
  <si>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</si>
  <si>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</si>
  <si>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</si>
  <si>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</si>
  <si>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</si>
  <si>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</si>
  <si>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</si>
  <si>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</si>
  <si>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</si>
  <si>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</si>
  <si>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</si>
  <si>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</si>
  <si>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</si>
  <si>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</si>
  <si>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</si>
  <si>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</si>
  <si>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</si>
  <si>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</si>
  <si>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</si>
  <si>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</si>
  <si>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</si>
  <si>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</si>
  <si>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</si>
  <si>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</si>
  <si>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</si>
  <si>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</si>
  <si>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</si>
  <si>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</si>
  <si>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</si>
  <si>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</si>
  <si>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</si>
  <si>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</si>
  <si>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</si>
  <si>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</si>
  <si>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</si>
  <si>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</si>
  <si>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</si>
  <si>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</si>
  <si>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</si>
  <si>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</si>
  <si>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</si>
  <si>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</si>
  <si>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</si>
  <si>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</si>
  <si>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</si>
  <si>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</si>
  <si>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</si>
  <si>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</si>
  <si>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</si>
  <si>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</si>
  <si>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</si>
  <si>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</si>
  <si>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</si>
  <si>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</si>
  <si>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</si>
  <si>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</si>
  <si>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</si>
  <si>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</si>
  <si>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</si>
  <si>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</si>
  <si>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</si>
  <si>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</si>
  <si>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</si>
  <si>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</si>
  <si>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</si>
  <si>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</si>
  <si>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</si>
  <si>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</si>
  <si>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</si>
  <si>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</si>
  <si>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</si>
  <si>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</si>
  <si>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</si>
  <si>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</si>
  <si>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</si>
  <si>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</si>
  <si>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</si>
  <si>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</si>
  <si>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</si>
  <si>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</si>
  <si>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</si>
  <si>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</si>
  <si>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</si>
  <si>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</si>
  <si>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</si>
  <si>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</si>
  <si>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</si>
  <si>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</si>
  <si>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</si>
  <si>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</si>
  <si>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</si>
  <si>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</si>
  <si>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</si>
  <si>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</si>
  <si>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</si>
  <si>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</si>
  <si>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</si>
  <si>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</si>
  <si>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</si>
  <si>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</si>
  <si>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</si>
  <si>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</si>
  <si>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</si>
  <si>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</si>
  <si>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</si>
  <si>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</si>
  <si>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</si>
  <si>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</si>
  <si>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</si>
  <si>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</si>
  <si>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</si>
  <si>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</si>
  <si>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</si>
  <si>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</si>
  <si>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</si>
  <si>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</si>
  <si>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</si>
  <si>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</si>
  <si>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</si>
  <si>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</si>
  <si>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</si>
  <si>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</si>
  <si>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</si>
  <si>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</si>
  <si>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</si>
  <si>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</si>
  <si>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</si>
  <si>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</si>
  <si>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</si>
  <si>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</si>
  <si>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</si>
  <si>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</si>
  <si>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</si>
  <si>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</si>
  <si>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</si>
  <si>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</si>
  <si>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</si>
  <si>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</si>
  <si>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</si>
  <si>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</si>
  <si>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</si>
  <si>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</si>
  <si>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</si>
  <si>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</si>
  <si>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</si>
  <si>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</si>
  <si>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</si>
  <si>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</si>
  <si>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</si>
  <si>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</si>
  <si>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</si>
  <si>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</si>
  <si>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</si>
  <si>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</si>
  <si>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</si>
  <si>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</si>
  <si>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</si>
  <si>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</si>
  <si>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</si>
  <si>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</si>
  <si>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</si>
  <si>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</si>
  <si>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</si>
  <si>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</si>
  <si>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</si>
  <si>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</si>
  <si>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</si>
  <si>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</si>
  <si>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</si>
  <si>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</si>
  <si>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</si>
  <si>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</si>
  <si>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</si>
  <si>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</si>
  <si>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</si>
  <si>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</si>
  <si>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</si>
  <si>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</si>
  <si>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</si>
  <si>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</si>
  <si>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</si>
  <si>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</si>
  <si>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</si>
  <si>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</si>
  <si>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</si>
  <si>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</si>
  <si>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</si>
  <si>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</si>
  <si>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</si>
  <si>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</si>
  <si>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</si>
  <si>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</si>
  <si>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</si>
  <si>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</si>
  <si>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</si>
  <si>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</si>
  <si>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</si>
  <si>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</si>
  <si>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</si>
  <si>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</si>
  <si>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</si>
  <si>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</si>
  <si>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</si>
  <si>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</si>
  <si>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</si>
  <si>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</si>
  <si>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</si>
  <si>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</si>
  <si>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</si>
  <si>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</si>
  <si>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</si>
  <si>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</si>
  <si>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</si>
  <si>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</si>
  <si>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</si>
  <si>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</si>
  <si>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</si>
  <si>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</si>
  <si>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</si>
  <si>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</si>
  <si>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</si>
  <si>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</si>
  <si>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</si>
  <si>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</si>
  <si>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</si>
  <si>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</si>
  <si>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</si>
  <si>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</si>
  <si>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</si>
  <si>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</si>
  <si>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</si>
  <si>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</si>
  <si>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</si>
  <si>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</si>
  <si>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</si>
  <si>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</si>
  <si>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</si>
  <si>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</si>
  <si>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</si>
  <si>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</si>
  <si>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</si>
  <si>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</si>
  <si>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</si>
  <si>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</si>
  <si>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</si>
  <si>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</si>
  <si>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</si>
  <si>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</si>
  <si>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</si>
  <si>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</si>
  <si>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</si>
  <si>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</si>
  <si>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</si>
  <si>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</si>
  <si>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</si>
  <si>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</si>
  <si>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</si>
  <si>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</si>
  <si>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</si>
  <si>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</si>
  <si>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</si>
  <si>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</si>
  <si>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</si>
  <si>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</si>
  <si>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</si>
  <si>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</si>
  <si>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</si>
  <si>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</si>
  <si>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</si>
  <si>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</si>
  <si>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</si>
  <si>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</si>
  <si>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</si>
  <si>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</si>
  <si>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</si>
  <si>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</si>
  <si>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</si>
  <si>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</si>
  <si>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</si>
  <si>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</si>
  <si>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</si>
  <si>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</si>
  <si>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</si>
  <si>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</si>
  <si>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</si>
  <si>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</si>
  <si>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</si>
  <si>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</si>
  <si>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</si>
  <si>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</si>
  <si>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</si>
  <si>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</si>
  <si>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</si>
  <si>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</si>
  <si>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</si>
  <si>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</si>
  <si>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</si>
  <si>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</si>
  <si>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</si>
  <si>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</si>
  <si>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</si>
  <si>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</si>
  <si>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</si>
  <si>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</si>
  <si>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</si>
  <si>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</si>
  <si>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</si>
  <si>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</si>
  <si>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</si>
  <si>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</si>
  <si>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</si>
  <si>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</si>
  <si>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</si>
  <si>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</si>
  <si>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</si>
  <si>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</si>
  <si>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</si>
  <si>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</si>
  <si>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</si>
  <si>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</si>
  <si>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</si>
  <si>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</si>
  <si>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</si>
  <si>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</si>
  <si>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</si>
  <si>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</si>
  <si>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</si>
  <si>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</si>
  <si>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</si>
  <si>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</si>
  <si>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</si>
  <si>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</si>
  <si>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</si>
  <si>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</si>
  <si>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</si>
  <si>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</si>
  <si>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</si>
  <si>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</si>
  <si>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</si>
  <si>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</si>
  <si>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</si>
  <si>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</si>
  <si>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</si>
  <si>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</si>
  <si>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</si>
  <si>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</si>
  <si>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</si>
  <si>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</si>
  <si>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</si>
  <si>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</si>
  <si>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</si>
  <si>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</si>
  <si>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</si>
  <si>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</si>
  <si>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</si>
  <si>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</si>
  <si>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</si>
  <si>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</si>
  <si>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</si>
  <si>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</si>
  <si>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</si>
  <si>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</si>
  <si>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</si>
  <si>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</si>
  <si>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</si>
  <si>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</si>
  <si>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</si>
  <si>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</si>
  <si>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</si>
  <si>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</si>
  <si>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</si>
  <si>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</si>
  <si>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</si>
  <si>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</si>
  <si>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</si>
  <si>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</si>
  <si>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</si>
  <si>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</si>
  <si>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</si>
  <si>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</si>
  <si>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</si>
  <si>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</si>
  <si>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</si>
  <si>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</si>
  <si>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</si>
  <si>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</si>
  <si>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</si>
  <si>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</si>
  <si>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</si>
  <si>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</si>
  <si>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</si>
  <si>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</si>
  <si>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</si>
  <si>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</si>
  <si>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</si>
  <si>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</si>
  <si>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</si>
  <si>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</si>
  <si>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</si>
  <si>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</si>
  <si>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</si>
  <si>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</si>
  <si>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</si>
  <si>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</si>
  <si>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</si>
  <si>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</si>
  <si>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</si>
  <si>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</si>
  <si>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</si>
  <si>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</si>
  <si>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</si>
  <si>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</si>
  <si>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</si>
  <si>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</si>
  <si>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</si>
  <si>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</si>
  <si>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</si>
  <si>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</si>
  <si>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</si>
  <si>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</si>
  <si>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</si>
  <si>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</si>
  <si>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</si>
  <si>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</si>
  <si>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</si>
  <si>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</si>
  <si>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</si>
  <si>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</si>
  <si>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</si>
  <si>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</si>
  <si>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</si>
  <si>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</si>
  <si>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</si>
  <si>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</si>
  <si>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</si>
  <si>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</si>
  <si>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</si>
  <si>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</si>
  <si>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</si>
  <si>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</si>
  <si>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</si>
  <si>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</si>
  <si>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</si>
  <si>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</si>
  <si>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</si>
  <si>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</si>
  <si>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</si>
  <si>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</si>
  <si>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</si>
  <si>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</si>
  <si>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</si>
  <si>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</si>
  <si>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</si>
  <si>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</si>
  <si>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</si>
  <si>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</si>
  <si>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</si>
  <si>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</si>
  <si>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</si>
  <si>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</si>
  <si>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</si>
  <si>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</si>
  <si>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</si>
  <si>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</si>
  <si>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</si>
  <si>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</si>
  <si>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</si>
  <si>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</si>
  <si>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</si>
  <si>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</si>
  <si>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</si>
  <si>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</si>
  <si>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</si>
  <si>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</si>
  <si>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</si>
  <si>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</si>
  <si>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</si>
  <si>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</si>
  <si>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</si>
  <si>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</si>
  <si>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</si>
  <si>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</si>
  <si>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</si>
  <si>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</si>
  <si>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</si>
  <si>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</si>
  <si>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</si>
  <si>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</si>
  <si>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</si>
  <si>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</si>
  <si>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</si>
  <si>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</si>
  <si>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</si>
  <si>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</si>
  <si>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</si>
  <si>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</si>
  <si>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</si>
  <si>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</si>
  <si>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</si>
  <si>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</si>
  <si>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</si>
  <si>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</si>
  <si>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</si>
  <si>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</si>
  <si>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</si>
  <si>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</si>
  <si>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</si>
  <si>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</si>
  <si>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</si>
  <si>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</si>
  <si>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</si>
  <si>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</si>
  <si>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</si>
  <si>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</si>
  <si>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</si>
  <si>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</si>
  <si>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</si>
  <si>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</si>
  <si>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</si>
  <si>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</si>
  <si>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</si>
  <si>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</si>
  <si>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</si>
  <si>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</si>
  <si>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</si>
  <si>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</si>
  <si>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</si>
  <si>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</si>
  <si>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</si>
  <si>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</si>
  <si>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</si>
  <si>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</si>
  <si>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</si>
  <si>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</si>
  <si>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</si>
  <si>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</si>
  <si>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</si>
  <si>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</si>
  <si>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</si>
  <si>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</si>
  <si>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</si>
  <si>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</si>
  <si>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</si>
  <si>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</si>
  <si>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</si>
  <si>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</si>
  <si>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</si>
  <si>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</si>
  <si>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</si>
  <si>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</si>
  <si>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</si>
  <si>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</si>
  <si>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</si>
  <si>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</si>
  <si>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</si>
  <si>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</si>
  <si>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</si>
  <si>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</si>
  <si>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</si>
  <si>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</si>
  <si>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</si>
  <si>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</si>
  <si>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</si>
  <si>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</si>
  <si>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</si>
  <si>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</si>
  <si>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</si>
  <si>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</si>
  <si>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</si>
  <si>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</si>
  <si>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</si>
  <si>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</si>
  <si>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</si>
  <si>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</si>
  <si>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</si>
  <si>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</si>
  <si>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</si>
  <si>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</si>
  <si>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</si>
  <si>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</si>
  <si>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</si>
  <si>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</si>
  <si>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</si>
  <si>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</si>
  <si>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</si>
  <si>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</si>
  <si>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</si>
  <si>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</si>
  <si>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</si>
  <si>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</si>
  <si>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</si>
  <si>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</si>
  <si>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</si>
  <si>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</si>
  <si>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</si>
  <si>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</si>
  <si>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</si>
  <si>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</si>
  <si>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</si>
  <si>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</si>
  <si>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</si>
  <si>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</si>
  <si>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</si>
  <si>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</si>
  <si>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</si>
  <si>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</si>
  <si>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</si>
  <si>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</si>
  <si>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</si>
  <si>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</si>
  <si>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</si>
  <si>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</si>
  <si>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</si>
  <si>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</si>
  <si>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</si>
  <si>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</si>
  <si>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</si>
  <si>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</si>
  <si>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</si>
  <si>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</si>
  <si>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</si>
  <si>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</si>
  <si>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</si>
  <si>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</si>
  <si>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</si>
  <si>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</si>
  <si>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</si>
  <si>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</si>
  <si>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</si>
  <si>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</si>
  <si>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</si>
  <si>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</si>
  <si>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</si>
  <si>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</si>
  <si>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</si>
  <si>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</si>
  <si>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</si>
  <si>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</si>
  <si>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</si>
  <si>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</si>
  <si>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</si>
  <si>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</si>
  <si>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</si>
  <si>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</si>
  <si>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</si>
  <si>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</si>
  <si>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</si>
  <si>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</si>
  <si>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</si>
  <si>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</si>
  <si>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</si>
  <si>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</si>
  <si>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</si>
  <si>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</si>
  <si>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</si>
  <si>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</si>
  <si>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</si>
  <si>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</si>
  <si>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</si>
  <si>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</si>
  <si>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</si>
  <si>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</si>
  <si>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</si>
  <si>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</si>
  <si>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</si>
  <si>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</si>
  <si>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</si>
  <si>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</si>
  <si>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</si>
  <si>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</si>
  <si>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</si>
  <si>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</si>
  <si>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</si>
  <si>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</si>
  <si>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</si>
  <si>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</si>
  <si>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</si>
  <si>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</si>
  <si>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</si>
  <si>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</si>
  <si>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</si>
  <si>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</si>
  <si>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</si>
  <si>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</si>
  <si>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</si>
  <si>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</si>
  <si>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</si>
  <si>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</si>
  <si>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</si>
  <si>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</si>
  <si>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</si>
  <si>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</si>
  <si>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</si>
  <si>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</si>
  <si>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</si>
  <si>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</si>
  <si>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</si>
  <si>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</si>
  <si>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</si>
  <si>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</si>
  <si>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</si>
  <si>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</si>
  <si>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</si>
  <si>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</si>
  <si>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</si>
  <si>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</si>
  <si>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</si>
  <si>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</si>
  <si>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</si>
  <si>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</si>
  <si>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</si>
  <si>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</si>
  <si>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</si>
  <si>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</si>
  <si>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</si>
  <si>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</si>
  <si>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</si>
  <si>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</si>
  <si>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</si>
  <si>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</si>
  <si>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</si>
  <si>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</si>
  <si>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</si>
  <si>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</si>
  <si>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</si>
  <si>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</si>
  <si>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</si>
  <si>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</si>
  <si>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</si>
  <si>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</si>
  <si>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</si>
  <si>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</si>
  <si>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</si>
  <si>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</si>
  <si>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</si>
  <si>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</si>
  <si>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</si>
  <si>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</si>
  <si>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</si>
  <si>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</si>
  <si>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</si>
  <si>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</si>
  <si>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</si>
  <si>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</si>
  <si>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</si>
  <si>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</si>
  <si>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</si>
  <si>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</si>
  <si>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</si>
  <si>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</si>
  <si>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</si>
  <si>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</si>
  <si>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</si>
  <si>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</si>
  <si>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</si>
  <si>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</si>
  <si>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</si>
  <si>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</si>
  <si>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</si>
  <si>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</si>
  <si>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</si>
  <si>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</si>
  <si>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</si>
  <si>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</si>
  <si>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</si>
  <si>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</si>
  <si>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</si>
  <si>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</si>
  <si>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</si>
  <si>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</si>
  <si>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</si>
  <si>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</si>
  <si>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</si>
  <si>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</si>
  <si>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</si>
  <si>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</si>
  <si>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</si>
  <si>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</si>
  <si>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</si>
  <si>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</si>
  <si>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</si>
  <si>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</si>
  <si>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</si>
  <si>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</si>
  <si>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</si>
  <si>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</si>
  <si>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</si>
  <si>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</si>
  <si>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</si>
  <si>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</si>
  <si>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</si>
  <si>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</si>
  <si>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</si>
  <si>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</si>
  <si>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</si>
  <si>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</si>
  <si>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</si>
  <si>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</si>
  <si>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</si>
  <si>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</si>
  <si>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</si>
  <si>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</si>
  <si>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</si>
  <si>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</si>
  <si>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</si>
  <si>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</si>
  <si>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</si>
  <si>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</si>
  <si>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</si>
  <si>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</si>
  <si>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</si>
  <si>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</si>
  <si>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</si>
  <si>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</si>
  <si>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</si>
  <si>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</si>
  <si>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</si>
  <si>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</si>
  <si>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</si>
  <si>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</si>
  <si>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</si>
  <si>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</si>
  <si>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</si>
  <si>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</si>
  <si>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</si>
  <si>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</si>
  <si>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</si>
  <si>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</si>
  <si>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</si>
  <si>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</si>
  <si>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</si>
  <si>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</si>
  <si>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</si>
  <si>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</si>
  <si>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</si>
  <si>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</si>
  <si>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</si>
  <si>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</si>
  <si>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</si>
  <si>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</si>
  <si>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</si>
  <si>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</si>
  <si>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</si>
  <si>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</si>
  <si>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</si>
  <si>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</si>
  <si>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</si>
  <si>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</si>
  <si>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</si>
  <si>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</si>
  <si>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</si>
  <si>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</si>
  <si>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</si>
  <si>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</si>
  <si>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</si>
  <si>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</si>
  <si>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</si>
  <si>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</si>
  <si>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</si>
  <si>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</si>
  <si>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</si>
  <si>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</si>
  <si>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</si>
  <si>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</si>
  <si>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</si>
  <si>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</si>
  <si>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</si>
  <si>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</si>
  <si>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</si>
  <si>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</si>
  <si>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</si>
  <si>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</si>
  <si>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</si>
  <si>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</si>
  <si>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</si>
  <si>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</si>
  <si>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</si>
  <si>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</si>
  <si>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</si>
  <si>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</si>
  <si>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</si>
  <si>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</si>
  <si>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</si>
  <si>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</si>
  <si>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</si>
  <si>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</si>
  <si>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</si>
  <si>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</si>
  <si>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</si>
  <si>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</si>
  <si>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</si>
  <si>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</si>
  <si>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</si>
  <si>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</si>
  <si>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</si>
  <si>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</si>
  <si>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</si>
  <si>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</si>
  <si>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</si>
  <si>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</si>
  <si>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</si>
  <si>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</si>
  <si>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</si>
  <si>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</si>
  <si>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</si>
  <si>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</si>
  <si>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</si>
  <si>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</si>
  <si>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</si>
  <si>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</si>
  <si>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</si>
  <si>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</si>
  <si>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</si>
  <si>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</si>
  <si>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</si>
  <si>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</si>
  <si>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</si>
  <si>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</si>
  <si>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</si>
  <si>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</si>
  <si>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</si>
  <si>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</si>
  <si>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</si>
  <si>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</si>
  <si>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</si>
  <si>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</si>
  <si>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</si>
  <si>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</si>
  <si>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</si>
  <si>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</si>
  <si>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</si>
  <si>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</si>
  <si>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</si>
  <si>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</si>
  <si>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</si>
  <si>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</si>
  <si>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</si>
  <si>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</si>
  <si>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</si>
  <si>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</si>
  <si>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</si>
  <si>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</si>
  <si>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</si>
  <si>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</si>
  <si>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</si>
  <si>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</si>
  <si>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</si>
  <si>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</si>
  <si>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</si>
  <si>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</si>
  <si>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</si>
  <si>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</si>
  <si>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</si>
  <si>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</si>
  <si>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</si>
  <si>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</si>
  <si>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</si>
  <si>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</si>
  <si>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</si>
  <si>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</si>
  <si>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</si>
  <si>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</si>
  <si>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</si>
  <si>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</si>
  <si>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</si>
  <si>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</si>
  <si>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</si>
  <si>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</si>
  <si>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</si>
  <si>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</si>
  <si>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</si>
  <si>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</si>
  <si>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</si>
  <si>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</si>
  <si>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</si>
  <si>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</si>
  <si>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</si>
  <si>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</si>
  <si>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</si>
  <si>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</si>
  <si>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</si>
  <si>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</si>
  <si>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</si>
  <si>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</si>
  <si>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</si>
  <si>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</si>
  <si>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</si>
  <si>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</si>
  <si>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</si>
  <si>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</si>
  <si>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</si>
  <si>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</si>
  <si>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</si>
  <si>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</si>
  <si>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</si>
  <si>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</si>
  <si>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</si>
  <si>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</si>
  <si>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</si>
  <si>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</si>
  <si>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</si>
  <si>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</si>
  <si>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</si>
  <si>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</si>
  <si>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</si>
  <si>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</si>
  <si>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</si>
  <si>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</si>
  <si>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</si>
  <si>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</si>
  <si>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</si>
  <si>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</si>
  <si>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</si>
  <si>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</si>
  <si>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</si>
  <si>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</si>
  <si>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</si>
  <si>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</si>
  <si>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</si>
  <si>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</si>
  <si>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</si>
  <si>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</si>
  <si>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</si>
  <si>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</si>
  <si>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</si>
  <si>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</si>
  <si>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</si>
  <si>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</si>
  <si>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</si>
  <si>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</si>
  <si>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</si>
  <si>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</si>
  <si>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</si>
  <si>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</si>
  <si>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</si>
  <si>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</si>
  <si>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</si>
  <si>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</si>
  <si>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</si>
  <si>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</si>
  <si>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</si>
  <si>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</si>
  <si>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</si>
  <si>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</si>
  <si>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</si>
  <si>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</si>
  <si>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</si>
  <si>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</si>
  <si>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</si>
  <si>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</si>
  <si>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</si>
  <si>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</si>
  <si>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</si>
  <si>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</si>
  <si>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</si>
  <si>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</si>
  <si>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</si>
  <si>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</si>
  <si>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</si>
  <si>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</si>
  <si>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</si>
  <si>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</si>
  <si>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</si>
  <si>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</si>
  <si>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</si>
  <si>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</si>
  <si>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</si>
  <si>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</si>
  <si>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</si>
  <si>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</si>
  <si>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</si>
  <si>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</si>
  <si>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</si>
  <si>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</si>
  <si>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</si>
  <si>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</si>
  <si>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</si>
  <si>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</si>
  <si>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</si>
  <si>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</si>
  <si>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</si>
  <si>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</si>
  <si>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</si>
  <si>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</si>
  <si>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</si>
  <si>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</si>
  <si>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</si>
  <si>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</si>
  <si>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</si>
  <si>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</si>
  <si>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</si>
  <si>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</si>
  <si>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</si>
  <si>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</si>
  <si>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</si>
  <si>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</si>
  <si>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</si>
  <si>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</si>
  <si>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</si>
  <si>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</si>
  <si>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</si>
  <si>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</si>
  <si>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</si>
  <si>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</si>
  <si>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</si>
  <si>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</si>
  <si>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</si>
  <si>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</si>
  <si>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</si>
  <si>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</si>
  <si>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</si>
  <si>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</si>
  <si>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</si>
  <si>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</si>
  <si>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</si>
  <si>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</si>
  <si>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</si>
  <si>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</si>
  <si>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</si>
  <si>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</si>
  <si>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</si>
  <si>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</si>
  <si>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</si>
  <si>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</si>
  <si>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</si>
  <si>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</si>
  <si>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</si>
  <si>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</si>
  <si>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</si>
  <si>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</si>
  <si>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</si>
  <si>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</si>
  <si>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</si>
  <si>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</si>
  <si>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</si>
  <si>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</si>
  <si>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</si>
  <si>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</si>
  <si>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</si>
  <si>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</si>
  <si>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</si>
  <si>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</si>
  <si>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</si>
  <si>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</si>
  <si>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</si>
  <si>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</si>
  <si>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</si>
  <si>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</si>
  <si>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</si>
  <si>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</si>
  <si>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</si>
  <si>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</si>
  <si>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</si>
  <si>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</si>
  <si>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</si>
  <si>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</si>
  <si>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</si>
  <si>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</si>
  <si>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</si>
  <si>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</si>
  <si>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</si>
  <si>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</si>
  <si>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</si>
  <si>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</si>
  <si>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</si>
  <si>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</si>
  <si>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</si>
  <si>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</si>
  <si>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</si>
  <si>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</si>
  <si>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</si>
  <si>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</si>
  <si>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</si>
  <si>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</si>
  <si>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</si>
  <si>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</si>
  <si>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</si>
  <si>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</si>
  <si>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</si>
  <si>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</si>
  <si>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</si>
  <si>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</si>
  <si>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</si>
  <si>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</si>
  <si>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</si>
  <si>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</si>
  <si>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</si>
  <si>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</si>
  <si>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</si>
  <si>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</si>
  <si>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</si>
  <si>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</si>
  <si>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</si>
  <si>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</si>
  <si>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</si>
  <si>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</si>
  <si>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</si>
  <si>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</si>
  <si>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</si>
  <si>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</si>
  <si>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</si>
  <si>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</si>
  <si>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</si>
  <si>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</si>
  <si>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</si>
  <si>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</si>
  <si>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</si>
  <si>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</si>
  <si>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</si>
  <si>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</si>
  <si>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</si>
  <si>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</si>
  <si>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</si>
  <si>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</si>
  <si>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</si>
  <si>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</si>
  <si>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</si>
  <si>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</si>
  <si>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</si>
  <si>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</si>
  <si>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</si>
  <si>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</si>
  <si>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</si>
  <si>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</si>
  <si>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</si>
  <si>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</si>
  <si>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</si>
  <si>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</si>
  <si>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</si>
  <si>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</si>
  <si>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</si>
  <si>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</si>
  <si>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</si>
  <si>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</si>
  <si>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</si>
  <si>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</si>
  <si>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</si>
  <si>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</si>
  <si>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</si>
  <si>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</si>
  <si>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</si>
  <si>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</si>
  <si>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</si>
  <si>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</si>
  <si>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</si>
  <si>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</si>
  <si>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</si>
  <si>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</si>
  <si>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</si>
  <si>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</si>
  <si>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</si>
  <si>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</si>
  <si>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</si>
  <si>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</si>
  <si>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</si>
  <si>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</si>
  <si>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</si>
  <si>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</si>
  <si>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</si>
  <si>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</si>
  <si>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</si>
  <si>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</si>
  <si>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</si>
  <si>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</si>
  <si>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</si>
  <si>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</si>
  <si>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</si>
  <si>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</si>
  <si>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</si>
  <si>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</si>
  <si>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</si>
  <si>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</si>
  <si>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</si>
  <si>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</si>
  <si>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</si>
  <si>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</si>
  <si>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</si>
  <si>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</si>
  <si>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</si>
  <si>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</si>
  <si>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</si>
  <si>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</si>
  <si>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</si>
  <si>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</si>
  <si>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</si>
  <si>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</si>
  <si>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</si>
  <si>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</si>
  <si>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</si>
  <si>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</si>
  <si>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</si>
  <si>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</si>
  <si>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</si>
  <si>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</si>
  <si>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</si>
  <si>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</si>
  <si>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</si>
  <si>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</si>
  <si>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</si>
  <si>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</si>
  <si>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</si>
  <si>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</si>
  <si>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</si>
  <si>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</si>
  <si>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</si>
  <si>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</si>
  <si>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</si>
  <si>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</si>
  <si>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</si>
  <si>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</si>
  <si>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</si>
  <si>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</si>
  <si>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</si>
  <si>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</si>
  <si>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</si>
  <si>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</si>
  <si>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</si>
  <si>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</si>
  <si>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</si>
  <si>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</si>
  <si>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</si>
  <si>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</si>
  <si>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</si>
  <si>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</si>
  <si>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</si>
  <si>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</si>
  <si>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</si>
  <si>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</si>
  <si>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</si>
  <si>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</si>
  <si>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</si>
  <si>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</si>
  <si>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</si>
  <si>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</si>
  <si>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</si>
  <si>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</si>
  <si>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</si>
  <si>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</si>
  <si>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</si>
  <si>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</si>
  <si>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</si>
  <si>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</si>
  <si>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</si>
  <si>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</si>
  <si>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</si>
  <si>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</si>
  <si>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</si>
  <si>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</si>
  <si>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</si>
  <si>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</si>
  <si>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</si>
  <si>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</si>
  <si>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</si>
  <si>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</si>
  <si>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</si>
  <si>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</si>
  <si>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</si>
  <si>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</si>
  <si>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</si>
  <si>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</si>
  <si>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</si>
  <si>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</si>
  <si>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</si>
  <si>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</si>
  <si>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</si>
  <si>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</si>
  <si>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</si>
  <si>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</si>
  <si>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</si>
  <si>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</si>
  <si>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</si>
  <si>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</si>
  <si>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</si>
  <si>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</si>
  <si>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</si>
  <si>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</si>
  <si>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</si>
  <si>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</si>
  <si>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</si>
  <si>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</si>
  <si>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</si>
  <si>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</si>
  <si>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</si>
  <si>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</si>
  <si>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</si>
  <si>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</si>
  <si>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</si>
  <si>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</si>
  <si>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</si>
  <si>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</si>
  <si>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</si>
  <si>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</si>
  <si>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</si>
  <si>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</si>
  <si>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</si>
  <si>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</si>
  <si>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</si>
  <si>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</si>
  <si>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</si>
  <si>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</si>
  <si>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</si>
  <si>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</si>
  <si>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</si>
  <si>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</si>
  <si>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</si>
  <si>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</si>
  <si>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</si>
  <si>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</si>
  <si>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</si>
  <si>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</si>
  <si>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</si>
  <si>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</si>
  <si>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</si>
  <si>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</si>
  <si>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</si>
  <si>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</si>
  <si>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</si>
  <si>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</si>
  <si>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</si>
  <si>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</si>
  <si>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</si>
  <si>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</si>
  <si>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</si>
  <si>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</si>
  <si>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</si>
  <si>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</si>
  <si>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</si>
  <si>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</si>
  <si>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</si>
  <si>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</si>
  <si>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</si>
  <si>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</si>
  <si>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</si>
  <si>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</si>
  <si>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</si>
  <si>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</si>
  <si>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</si>
  <si>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</si>
  <si>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</si>
  <si>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</si>
  <si>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</si>
  <si>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</si>
  <si>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</si>
  <si>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</si>
  <si>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</si>
  <si>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</si>
  <si>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</si>
  <si>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</si>
  <si>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</si>
  <si>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</si>
  <si>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</si>
  <si>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</si>
  <si>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</si>
  <si>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</si>
  <si>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</si>
  <si>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</si>
  <si>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</si>
  <si>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</si>
  <si>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</si>
  <si>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</si>
  <si>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</si>
  <si>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</si>
  <si>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</si>
  <si>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</si>
  <si>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</si>
  <si>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</si>
  <si>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</si>
  <si>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</si>
  <si>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</si>
  <si>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</si>
  <si>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</si>
  <si>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</si>
  <si>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</si>
  <si>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</si>
  <si>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</si>
  <si>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</si>
  <si>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</si>
  <si>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</si>
  <si>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</si>
  <si>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</si>
  <si>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</si>
  <si>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</si>
  <si>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</si>
  <si>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</si>
  <si>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</si>
  <si>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</si>
  <si>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</si>
  <si>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</si>
  <si>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</si>
  <si>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</si>
  <si>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</si>
  <si>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</si>
  <si>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</si>
  <si>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</si>
  <si>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</si>
  <si>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</si>
  <si>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</si>
  <si>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</si>
  <si>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</si>
  <si>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</si>
  <si>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</si>
  <si>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</si>
  <si>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</si>
  <si>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</si>
  <si>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</si>
  <si>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</si>
  <si>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</si>
  <si>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</si>
  <si>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</si>
  <si>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</si>
  <si>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</si>
  <si>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</si>
  <si>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</si>
  <si>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</si>
  <si>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</si>
  <si>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</si>
  <si>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</si>
  <si>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</si>
  <si>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</si>
  <si>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</si>
  <si>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</si>
  <si>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</si>
  <si>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</si>
  <si>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</si>
  <si>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</si>
  <si>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</si>
  <si>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</si>
  <si>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</si>
  <si>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</si>
  <si>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</si>
  <si>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</si>
  <si>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</si>
  <si>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</si>
  <si>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</si>
  <si>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</si>
  <si>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</si>
  <si>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</si>
  <si>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</si>
  <si>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</si>
  <si>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</si>
  <si>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</si>
  <si>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</si>
  <si>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</si>
  <si>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</si>
  <si>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</si>
  <si>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</si>
  <si>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</si>
  <si>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</si>
  <si>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</si>
  <si>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</si>
  <si>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</si>
  <si>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</si>
  <si>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</si>
  <si>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</si>
  <si>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</si>
  <si>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</si>
  <si>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</si>
  <si>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</si>
  <si>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</si>
  <si>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</si>
  <si>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</si>
  <si>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</si>
  <si>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</si>
  <si>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</si>
  <si>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</si>
  <si>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</si>
  <si>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</si>
  <si>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</si>
  <si>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</si>
  <si>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</si>
  <si>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</si>
  <si>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</si>
  <si>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</si>
  <si>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</si>
  <si>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</si>
  <si>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</si>
  <si>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</si>
  <si>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</si>
  <si>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</si>
  <si>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</si>
  <si>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</si>
  <si>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</si>
  <si>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</si>
  <si>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</si>
  <si>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</si>
  <si>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</si>
  <si>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</si>
  <si>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</si>
  <si>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</si>
  <si>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</si>
  <si>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</si>
  <si>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</si>
  <si>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</si>
  <si>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</si>
  <si>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</si>
  <si>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</si>
  <si>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</si>
  <si>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</si>
  <si>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</si>
  <si>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</si>
  <si>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</si>
  <si>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</si>
  <si>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</si>
  <si>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</si>
  <si>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</si>
  <si>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</si>
  <si>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</si>
  <si>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</si>
  <si>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</si>
  <si>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</si>
  <si>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</si>
  <si>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</si>
  <si>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</si>
  <si>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</si>
  <si>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</si>
  <si>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</si>
  <si>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</si>
  <si>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</si>
  <si>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</si>
  <si>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</si>
  <si>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</si>
  <si>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</si>
  <si>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</si>
  <si>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</si>
  <si>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</si>
  <si>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</si>
  <si>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</si>
  <si>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</si>
  <si>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</si>
  <si>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</si>
  <si>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</si>
  <si>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</si>
  <si>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</si>
  <si>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</si>
  <si>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</si>
  <si>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</si>
  <si>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</si>
  <si>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</si>
  <si>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</si>
  <si>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</si>
  <si>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</si>
  <si>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</si>
  <si>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</si>
  <si>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</si>
  <si>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</si>
  <si>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</si>
  <si>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</si>
  <si>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</si>
  <si>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</si>
  <si>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</si>
  <si>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</si>
  <si>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</si>
  <si>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</si>
  <si>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</si>
  <si>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</si>
  <si>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</si>
  <si>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</si>
  <si>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</si>
  <si>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</si>
  <si>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</si>
  <si>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</si>
  <si>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</si>
  <si>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</si>
  <si>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</si>
  <si>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</si>
  <si>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</si>
  <si>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</si>
  <si>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</si>
  <si>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</si>
  <si>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</si>
  <si>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</si>
  <si>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</si>
  <si>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</si>
  <si>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</si>
  <si>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</si>
  <si>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</si>
  <si>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</si>
  <si>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</si>
  <si>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</si>
  <si>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</si>
  <si>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</si>
  <si>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</si>
  <si>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</si>
  <si>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</si>
  <si>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</si>
  <si>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</si>
  <si>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</si>
  <si>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</si>
  <si>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</si>
  <si>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</si>
  <si>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</si>
  <si>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</si>
  <si>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</si>
  <si>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</si>
  <si>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</si>
  <si>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</si>
  <si>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</si>
  <si>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</si>
  <si>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</si>
  <si>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</si>
  <si>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</si>
  <si>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</si>
  <si>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</si>
  <si>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</si>
  <si>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</si>
  <si>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</si>
  <si>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</si>
  <si>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</si>
  <si>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</si>
  <si>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</si>
  <si>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</si>
  <si>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</si>
  <si>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</si>
  <si>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</si>
  <si>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</si>
  <si>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</si>
  <si>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</si>
  <si>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</si>
  <si>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</si>
  <si>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</si>
  <si>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</si>
  <si>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</si>
  <si>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</si>
  <si>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</si>
  <si>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</si>
  <si>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</si>
  <si>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</si>
  <si>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</si>
  <si>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</si>
  <si>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</si>
  <si>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</si>
  <si>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</si>
  <si>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</si>
  <si>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</si>
  <si>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</si>
  <si>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</si>
  <si>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</si>
  <si>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</si>
  <si>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</si>
  <si>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</si>
  <si>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</si>
  <si>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</si>
  <si>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</si>
  <si>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</si>
  <si>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</si>
  <si>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</si>
  <si>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</si>
  <si>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</si>
  <si>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</si>
  <si>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</si>
  <si>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</si>
  <si>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</si>
  <si>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</si>
  <si>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</si>
  <si>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</si>
  <si>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</si>
  <si>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</si>
  <si>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</si>
  <si>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</si>
  <si>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</si>
  <si>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</si>
  <si>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</si>
  <si>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</si>
  <si>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</si>
  <si>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</si>
  <si>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</si>
  <si>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</si>
  <si>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</si>
  <si>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</si>
  <si>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</si>
  <si>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</si>
  <si>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</si>
  <si>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</si>
  <si>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</si>
  <si>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</si>
  <si>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</si>
  <si>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</si>
  <si>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</si>
  <si>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</si>
  <si>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</si>
  <si>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</si>
  <si>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</si>
  <si>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</si>
  <si>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</si>
  <si>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</si>
  <si>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</si>
  <si>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</si>
  <si>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</si>
  <si>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</si>
  <si>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</si>
  <si>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</si>
  <si>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</si>
  <si>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</si>
  <si>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</si>
  <si>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</si>
  <si>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</si>
  <si>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</si>
  <si>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</si>
  <si>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</si>
  <si>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</si>
  <si>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</si>
  <si>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</si>
  <si>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</si>
  <si>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</si>
  <si>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</si>
  <si>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</si>
  <si>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</si>
  <si>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</si>
  <si>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</si>
  <si>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</si>
  <si>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</si>
  <si>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</si>
  <si>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</si>
  <si>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</si>
  <si>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</si>
  <si>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</si>
  <si>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</si>
  <si>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</si>
  <si>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</si>
  <si>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</si>
  <si>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</si>
  <si>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</si>
  <si>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</si>
  <si>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</si>
  <si>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</si>
  <si>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</si>
  <si>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</si>
  <si>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</si>
  <si>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</si>
  <si>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</si>
  <si>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</si>
  <si>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</si>
  <si>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</si>
  <si>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</si>
  <si>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</si>
  <si>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</si>
  <si>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</si>
  <si>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</si>
  <si>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</si>
  <si>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</si>
  <si>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</si>
  <si>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</si>
  <si>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</si>
  <si>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</si>
  <si>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</si>
  <si>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</si>
  <si>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</si>
  <si>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</si>
  <si>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</si>
  <si>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</si>
  <si>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</si>
  <si>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</si>
  <si>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</si>
  <si>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</si>
  <si>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</si>
  <si>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</si>
  <si>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</si>
  <si>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</si>
  <si>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</si>
  <si>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</si>
  <si>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</si>
  <si>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</si>
  <si>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</si>
  <si>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</si>
  <si>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</si>
  <si>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</si>
  <si>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</si>
  <si>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</si>
  <si>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</si>
  <si>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</si>
  <si>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</si>
  <si>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</si>
  <si>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</si>
  <si>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</si>
  <si>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</si>
  <si>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</si>
  <si>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</si>
  <si>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</si>
  <si>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</si>
  <si>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</si>
  <si>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</si>
  <si>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</si>
  <si>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</si>
  <si>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</si>
  <si>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</si>
  <si>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</si>
  <si>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</si>
  <si>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</si>
  <si>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</si>
  <si>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</si>
  <si>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</si>
  <si>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</si>
  <si>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</si>
  <si>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</si>
  <si>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</si>
  <si>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</si>
  <si>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</si>
  <si>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</si>
  <si>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</si>
  <si>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</si>
  <si>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</si>
  <si>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</si>
  <si>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</si>
  <si>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</si>
  <si>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</si>
  <si>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</si>
  <si>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</si>
  <si>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</si>
  <si>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</si>
  <si>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</si>
  <si>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</si>
  <si>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</si>
  <si>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</si>
  <si>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</si>
  <si>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</si>
  <si>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</si>
  <si>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</si>
  <si>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</si>
  <si>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</si>
  <si>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</si>
  <si>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</si>
  <si>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</si>
  <si>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</si>
  <si>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</si>
  <si>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</si>
  <si>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</si>
  <si>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</si>
  <si>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</si>
  <si>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</si>
  <si>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</si>
  <si>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</si>
  <si>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</si>
  <si>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</si>
  <si>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</si>
  <si>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</si>
  <si>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</si>
  <si>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</si>
  <si>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</si>
  <si>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</si>
  <si>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</si>
  <si>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</si>
  <si>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</si>
  <si>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</si>
  <si>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</si>
  <si>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</si>
  <si>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</si>
  <si>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</si>
  <si>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</si>
  <si>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</si>
  <si>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</si>
  <si>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</si>
  <si>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</si>
  <si>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</si>
  <si>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</si>
  <si>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</si>
  <si>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</si>
  <si>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</si>
  <si>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</si>
  <si>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</si>
  <si>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</si>
  <si>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</si>
  <si>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</si>
  <si>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</si>
  <si>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</si>
  <si>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</si>
  <si>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</si>
  <si>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</si>
  <si>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</si>
  <si>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</si>
  <si>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</si>
  <si>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</si>
  <si>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</si>
  <si>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</si>
  <si>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</si>
  <si>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</si>
  <si>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</si>
  <si>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</si>
  <si>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</si>
  <si>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</si>
  <si>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</si>
  <si>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</si>
  <si>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</si>
  <si>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</si>
  <si>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</si>
  <si>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</si>
  <si>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</si>
  <si>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</si>
  <si>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</si>
  <si>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</si>
  <si>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</si>
  <si>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</si>
  <si>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</si>
  <si>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</si>
  <si>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</si>
  <si>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</si>
  <si>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</si>
  <si>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</si>
  <si>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</si>
  <si>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</si>
  <si>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</si>
  <si>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</si>
  <si>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</si>
  <si>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</si>
  <si>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</si>
  <si>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</si>
  <si>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</si>
  <si>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</si>
  <si>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</si>
  <si>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</si>
  <si>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</si>
  <si>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</si>
  <si>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</si>
  <si>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</si>
  <si>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</si>
  <si>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</si>
  <si>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</si>
  <si>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</si>
  <si>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</si>
  <si>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</si>
  <si>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</si>
  <si>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</si>
  <si>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</si>
  <si>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</si>
  <si>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</si>
  <si>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</si>
  <si>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</si>
  <si>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</si>
  <si>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</si>
  <si>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</si>
  <si>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</si>
  <si>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</si>
  <si>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</si>
  <si>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</si>
  <si>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</si>
  <si>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</si>
  <si>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</si>
  <si>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</si>
  <si>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</si>
  <si>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</si>
  <si>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</si>
  <si>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</si>
  <si>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</si>
  <si>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</si>
  <si>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</si>
  <si>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</si>
  <si>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</si>
  <si>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</si>
  <si>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</si>
  <si>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</si>
  <si>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</si>
  <si>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</si>
  <si>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</si>
  <si>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</si>
  <si>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</si>
  <si>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</si>
  <si>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</si>
  <si>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</si>
  <si>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</si>
  <si>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</si>
  <si>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</si>
  <si>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</si>
  <si>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</si>
  <si>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</si>
  <si>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</si>
  <si>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</si>
  <si>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</si>
  <si>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</si>
  <si>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</si>
  <si>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</si>
  <si>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</si>
  <si>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</si>
  <si>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</si>
  <si>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</si>
  <si>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</si>
  <si>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</si>
  <si>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</si>
  <si>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</si>
  <si>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</si>
  <si>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</si>
  <si>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</si>
  <si>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</si>
  <si>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</si>
  <si>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</si>
  <si>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</si>
  <si>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</si>
  <si>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</si>
  <si>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</si>
  <si>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</si>
  <si>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</si>
  <si>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</si>
  <si>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</si>
  <si>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</si>
  <si>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</si>
  <si>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</si>
  <si>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</si>
  <si>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</si>
  <si>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</si>
  <si>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</si>
  <si>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</si>
  <si>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</si>
  <si>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</si>
  <si>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</si>
  <si>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</si>
  <si>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</si>
  <si>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</si>
  <si>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</si>
  <si>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</si>
  <si>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</si>
  <si>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</si>
  <si>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</si>
  <si>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</si>
  <si>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</si>
  <si>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</si>
  <si>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</si>
  <si>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</si>
  <si>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</si>
  <si>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</si>
  <si>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</si>
  <si>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</si>
  <si>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</si>
  <si>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</si>
  <si>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</si>
  <si>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</si>
  <si>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</si>
  <si>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</si>
  <si>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</si>
  <si>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</si>
  <si>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</si>
  <si>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</si>
  <si>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</si>
  <si>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</si>
  <si>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</si>
  <si>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</si>
  <si>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</si>
  <si>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</si>
  <si>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</si>
  <si>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</si>
  <si>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</si>
  <si>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</si>
  <si>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</si>
  <si>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</si>
  <si>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</si>
  <si>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</si>
  <si>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</si>
  <si>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</si>
  <si>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</si>
  <si>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</si>
  <si>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</si>
  <si>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</si>
  <si>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</si>
  <si>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</si>
  <si>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</si>
  <si>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</si>
  <si>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</si>
  <si>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</si>
  <si>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</si>
  <si>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</si>
  <si>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</si>
  <si>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</si>
  <si>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</si>
  <si>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</si>
  <si>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</si>
  <si>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</si>
  <si>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</si>
  <si>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</si>
  <si>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</si>
  <si>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</si>
  <si>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</si>
  <si>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</si>
  <si>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</si>
  <si>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</si>
  <si>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</si>
  <si>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</si>
  <si>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</si>
  <si>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</si>
  <si>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</si>
  <si>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</si>
  <si>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</si>
  <si>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</si>
  <si>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</si>
  <si>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</si>
  <si>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</si>
  <si>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</si>
  <si>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</si>
  <si>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</si>
  <si>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</si>
  <si>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</si>
  <si>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</si>
  <si>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</si>
  <si>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</si>
  <si>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</si>
  <si>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</si>
  <si>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</si>
  <si>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</si>
  <si>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</si>
  <si>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</si>
  <si>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</si>
  <si>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</si>
  <si>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</si>
  <si>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</si>
  <si>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</si>
  <si>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</si>
  <si>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</si>
  <si>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</si>
  <si>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</si>
  <si>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</si>
  <si>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</si>
  <si>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</si>
  <si>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</si>
  <si>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</si>
  <si>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</si>
  <si>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</si>
  <si>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</si>
  <si>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</si>
  <si>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</si>
  <si>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</si>
  <si>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</si>
  <si>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</si>
  <si>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</si>
  <si>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</si>
  <si>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</si>
  <si>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</si>
  <si>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</si>
  <si>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</si>
  <si>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</si>
  <si>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</si>
  <si>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</si>
  <si>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</si>
  <si>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</si>
  <si>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</si>
  <si>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</si>
  <si>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</si>
  <si>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</si>
  <si>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</si>
  <si>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</si>
  <si>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</si>
  <si>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</si>
  <si>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</si>
  <si>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</si>
  <si>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</si>
  <si>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</si>
  <si>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</si>
  <si>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</si>
  <si>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</si>
  <si>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</si>
  <si>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</si>
  <si>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</si>
  <si>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</si>
  <si>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</si>
  <si>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</si>
  <si>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</si>
  <si>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</si>
  <si>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</si>
  <si>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</si>
  <si>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</si>
  <si>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</si>
  <si>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</si>
  <si>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</si>
  <si>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</si>
  <si>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</si>
  <si>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</si>
  <si>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</si>
  <si>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</si>
  <si>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</si>
  <si>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</si>
  <si>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</si>
  <si>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</si>
  <si>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</si>
  <si>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</si>
  <si>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</si>
  <si>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</si>
  <si>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</si>
  <si>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</si>
  <si>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</si>
  <si>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</si>
  <si>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</si>
  <si>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</si>
  <si>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</si>
  <si>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</si>
  <si>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</si>
  <si>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</si>
  <si>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</si>
  <si>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</si>
  <si>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</si>
  <si>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</si>
  <si>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</si>
  <si>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</si>
  <si>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</si>
  <si>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</si>
  <si>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</si>
  <si>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</si>
  <si>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</si>
  <si>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</si>
  <si>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</si>
  <si>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</si>
  <si>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</si>
  <si>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</si>
  <si>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</si>
  <si>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</si>
  <si>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</si>
  <si>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</si>
  <si>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</si>
  <si>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</si>
  <si>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</si>
  <si>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</si>
  <si>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</si>
  <si>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</si>
  <si>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</si>
  <si>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</si>
  <si>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</si>
  <si>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</si>
  <si>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</si>
  <si>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</si>
  <si>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</si>
  <si>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</si>
  <si>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</si>
  <si>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</si>
  <si>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</si>
  <si>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</si>
  <si>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</si>
  <si>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</si>
  <si>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</si>
  <si>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</si>
  <si>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</si>
  <si>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</si>
  <si>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</si>
  <si>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</si>
  <si>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</si>
  <si>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</si>
  <si>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</si>
  <si>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</si>
  <si>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</si>
  <si>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</si>
  <si>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</si>
  <si>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</si>
  <si>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</si>
  <si>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</si>
  <si>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</si>
  <si>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</si>
  <si>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</si>
  <si>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</si>
  <si>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</si>
  <si>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</si>
  <si>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</si>
  <si>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</si>
  <si>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</si>
  <si>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</si>
  <si>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</si>
  <si>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</si>
  <si>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</si>
  <si>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</si>
  <si>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</si>
  <si>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</si>
  <si>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</si>
  <si>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</si>
  <si>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</si>
  <si>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</si>
  <si>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</si>
  <si>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</si>
  <si>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</si>
  <si>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</si>
  <si>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</si>
  <si>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</si>
  <si>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</si>
  <si>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</si>
  <si>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</si>
  <si>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</si>
  <si>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</si>
  <si>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</si>
  <si>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</si>
  <si>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</si>
  <si>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</si>
  <si>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</si>
  <si>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</si>
  <si>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</si>
  <si>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</si>
  <si>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</si>
  <si>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</si>
  <si>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</si>
  <si>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</si>
  <si>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</si>
  <si>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</si>
  <si>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</si>
  <si>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</si>
  <si>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</si>
  <si>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</si>
  <si>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</si>
  <si>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</si>
  <si>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</si>
  <si>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</si>
  <si>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</si>
  <si>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</si>
  <si>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</si>
  <si>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</si>
  <si>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</si>
  <si>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</si>
  <si>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</si>
  <si>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</si>
  <si>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</si>
  <si>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</si>
  <si>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</si>
  <si>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</si>
  <si>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</si>
  <si>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</si>
  <si>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</si>
  <si>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</si>
  <si>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</si>
  <si>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</si>
  <si>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</si>
  <si>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</si>
  <si>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</si>
  <si>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</si>
  <si>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</si>
  <si>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</si>
  <si>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</si>
  <si>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</si>
  <si>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</si>
  <si>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</si>
  <si>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</si>
  <si>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</si>
  <si>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</si>
  <si>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</si>
  <si>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</si>
  <si>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</si>
  <si>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</si>
  <si>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</si>
  <si>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</si>
  <si>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</si>
  <si>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</si>
  <si>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</si>
  <si>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</si>
  <si>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</si>
  <si>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</si>
  <si>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</si>
  <si>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</si>
  <si>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</si>
  <si>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</si>
  <si>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</si>
  <si>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</si>
  <si>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</si>
  <si>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</si>
  <si>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</si>
  <si>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</si>
  <si>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</si>
  <si>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</si>
  <si>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</si>
  <si>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</si>
  <si>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</si>
  <si>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</si>
  <si>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</si>
  <si>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</si>
  <si>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</si>
  <si>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</si>
  <si>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</si>
  <si>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</si>
  <si>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</si>
  <si>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</si>
  <si>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</si>
  <si>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</si>
  <si>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</si>
  <si>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</si>
  <si>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</si>
  <si>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</si>
  <si>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</si>
  <si>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</si>
  <si>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</si>
  <si>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</si>
  <si>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</si>
  <si>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</si>
  <si>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</si>
  <si>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</si>
  <si>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</si>
  <si>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</si>
  <si>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</si>
  <si>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</si>
  <si>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</si>
  <si>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</si>
  <si>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</si>
  <si>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</si>
  <si>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</si>
  <si>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</si>
  <si>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</si>
  <si>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</si>
  <si>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</si>
  <si>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</si>
  <si>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</si>
  <si>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</si>
  <si>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</si>
  <si>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</si>
  <si>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</si>
  <si>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</si>
  <si>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</si>
  <si>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</si>
  <si>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</si>
  <si>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</si>
  <si>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</si>
  <si>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</si>
  <si>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</si>
  <si>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</si>
  <si>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</si>
  <si>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</si>
  <si>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</si>
  <si>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</si>
  <si>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</si>
  <si>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</si>
  <si>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</si>
  <si>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</si>
  <si>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</si>
  <si>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</si>
  <si>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</si>
  <si>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</si>
  <si>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</si>
  <si>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</si>
  <si>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</si>
  <si>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</si>
  <si>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</si>
  <si>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</si>
  <si>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</si>
  <si>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</si>
  <si>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</si>
  <si>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</si>
  <si>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</si>
  <si>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</si>
  <si>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</si>
  <si>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</si>
  <si>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</si>
  <si>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</si>
  <si>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</si>
  <si>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</si>
  <si>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</si>
  <si>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</si>
  <si>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</si>
  <si>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</si>
  <si>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</si>
  <si>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</si>
  <si>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</si>
  <si>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</si>
  <si>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</si>
  <si>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</si>
  <si>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</si>
  <si>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</si>
  <si>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</si>
  <si>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</si>
  <si>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</si>
  <si>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</si>
  <si>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</si>
  <si>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</si>
  <si>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</si>
  <si>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</si>
  <si>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</si>
  <si>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</si>
  <si>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</si>
  <si>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</si>
  <si>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</si>
  <si>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</si>
  <si>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</si>
  <si>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</si>
  <si>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</si>
  <si>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</si>
  <si>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</si>
  <si>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</si>
  <si>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</si>
  <si>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</si>
  <si>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</si>
  <si>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</si>
  <si>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</si>
  <si>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</si>
  <si>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</si>
  <si>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</si>
  <si>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</si>
  <si>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</si>
  <si>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</si>
  <si>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</si>
  <si>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</si>
  <si>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</si>
  <si>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</si>
  <si>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</si>
  <si>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</si>
  <si>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</si>
  <si>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</si>
  <si>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</si>
  <si>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</si>
  <si>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</si>
  <si>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</si>
  <si>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</si>
  <si>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</si>
  <si>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</si>
  <si>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</si>
  <si>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</si>
  <si>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</si>
  <si>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</si>
  <si>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</si>
  <si>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</si>
  <si>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</si>
  <si>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</si>
  <si>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</si>
  <si>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</si>
  <si>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</si>
  <si>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</si>
  <si>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</si>
  <si>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</si>
  <si>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</si>
  <si>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</si>
  <si>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</si>
  <si>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</si>
  <si>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</si>
  <si>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</si>
  <si>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</si>
  <si>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</si>
  <si>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</si>
  <si>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</si>
  <si>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</si>
  <si>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</si>
  <si>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</si>
  <si>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</si>
  <si>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</si>
  <si>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</si>
  <si>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</si>
  <si>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</si>
  <si>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</si>
  <si>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</si>
  <si>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</si>
  <si>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</si>
  <si>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</si>
  <si>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</si>
  <si>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</si>
  <si>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</si>
  <si>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</si>
  <si>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</si>
  <si>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</si>
  <si>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</si>
  <si>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</si>
  <si>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</si>
  <si>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</si>
  <si>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</si>
  <si>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</si>
  <si>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</si>
  <si>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</si>
  <si>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</si>
  <si>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</si>
  <si>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</si>
  <si>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</si>
  <si>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</si>
  <si>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</si>
  <si>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</si>
  <si>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</si>
  <si>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</si>
  <si>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</si>
  <si>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</si>
  <si>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</si>
  <si>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</si>
  <si>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</si>
  <si>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</si>
  <si>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</si>
  <si>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</si>
  <si>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</si>
  <si>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</si>
  <si>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</si>
  <si>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</si>
  <si>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</si>
  <si>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</si>
  <si>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</si>
  <si>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</si>
  <si>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</si>
  <si>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</si>
  <si>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</si>
  <si>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</si>
  <si>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</si>
  <si>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</si>
  <si>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</si>
  <si>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</si>
  <si>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</si>
  <si>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</si>
  <si>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</si>
  <si>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</si>
  <si>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</si>
  <si>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</si>
  <si>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</si>
  <si>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</si>
  <si>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</si>
  <si>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</si>
  <si>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</si>
  <si>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</si>
  <si>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</si>
  <si>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</si>
  <si>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</si>
  <si>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</si>
  <si>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</si>
  <si>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</si>
  <si>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</si>
  <si>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</si>
  <si>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</si>
  <si>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</si>
  <si>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</si>
  <si>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</si>
  <si>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</si>
  <si>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</si>
  <si>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</si>
  <si>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</si>
  <si>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</si>
  <si>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</si>
  <si>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</si>
  <si>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</si>
  <si>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</si>
  <si>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</si>
  <si>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</si>
  <si>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</si>
  <si>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</si>
  <si>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</si>
  <si>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</si>
  <si>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</si>
  <si>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</si>
  <si>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</si>
  <si>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</si>
  <si>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</si>
  <si>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</si>
  <si>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</si>
  <si>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</si>
  <si>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</si>
  <si>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</si>
  <si>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</si>
  <si>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</si>
  <si>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</si>
  <si>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</si>
  <si>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</si>
  <si>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</si>
  <si>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</si>
  <si>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</si>
  <si>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</si>
  <si>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</si>
  <si>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</si>
  <si>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</si>
  <si>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</si>
  <si>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</si>
  <si>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</si>
  <si>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</si>
  <si>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</si>
  <si>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</si>
  <si>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</si>
  <si>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</si>
  <si>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</si>
  <si>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</si>
  <si>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</si>
  <si>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</si>
  <si>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</si>
  <si>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</si>
  <si>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</si>
  <si>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</si>
  <si>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</si>
  <si>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</si>
  <si>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</si>
  <si>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</si>
  <si>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</si>
  <si>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</si>
  <si>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</si>
  <si>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</si>
  <si>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</si>
  <si>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</si>
  <si>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</si>
  <si>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</si>
  <si>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</si>
  <si>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</si>
  <si>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</si>
  <si>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</si>
  <si>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</si>
  <si>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</si>
  <si>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</si>
  <si>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</si>
  <si>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</si>
  <si>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</si>
  <si>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</si>
  <si>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</si>
  <si>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</si>
  <si>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</si>
  <si>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</si>
  <si>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</si>
  <si>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</si>
  <si>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</si>
  <si>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</si>
  <si>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</si>
  <si>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</si>
  <si>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</si>
  <si>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</si>
  <si>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</si>
  <si>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</si>
  <si>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</si>
  <si>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</si>
  <si>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</si>
  <si>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</si>
  <si>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</si>
  <si>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</si>
  <si>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</si>
  <si>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</si>
  <si>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</si>
  <si>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</si>
  <si>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</si>
  <si>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</si>
  <si>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</si>
  <si>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</si>
  <si>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</si>
  <si>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</si>
  <si>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</si>
  <si>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</si>
  <si>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</si>
  <si>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</si>
  <si>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</si>
  <si>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</si>
  <si>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</si>
  <si>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</si>
  <si>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</si>
  <si>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</si>
  <si>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</si>
  <si>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</si>
  <si>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</si>
  <si>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</si>
  <si>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</si>
  <si>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</si>
  <si>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</si>
  <si>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</si>
  <si>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</si>
  <si>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</si>
  <si>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</si>
  <si>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</si>
  <si>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</si>
  <si>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</si>
  <si>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</si>
  <si>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</si>
  <si>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</si>
  <si>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</si>
  <si>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</si>
  <si>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</si>
  <si>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</si>
  <si>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</si>
  <si>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</si>
  <si>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</si>
  <si>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</si>
  <si>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</si>
  <si>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</si>
  <si>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</si>
  <si>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</si>
  <si>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</si>
  <si>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</si>
  <si>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</si>
  <si>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</si>
  <si>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</si>
  <si>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</si>
  <si>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</si>
  <si>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</si>
  <si>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</si>
  <si>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</si>
  <si>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</si>
  <si>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</si>
  <si>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</si>
  <si>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</si>
  <si>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</si>
  <si>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</si>
  <si>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</si>
  <si>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</si>
  <si>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</si>
  <si>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</si>
  <si>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</si>
  <si>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</si>
  <si>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</si>
  <si>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</si>
  <si>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</si>
  <si>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</si>
  <si>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</si>
  <si>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</si>
  <si>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</si>
  <si>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</si>
  <si>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</si>
  <si>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</si>
  <si>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</si>
  <si>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</si>
  <si>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</si>
  <si>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</si>
  <si>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</si>
  <si>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</si>
  <si>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</si>
  <si>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</si>
  <si>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</si>
  <si>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</si>
  <si>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</si>
  <si>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</si>
  <si>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</si>
  <si>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</si>
  <si>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</si>
  <si>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</si>
  <si>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</si>
  <si>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</si>
  <si>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</si>
  <si>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</si>
  <si>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</si>
  <si>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</si>
  <si>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</si>
  <si>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</si>
  <si>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</si>
  <si>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</si>
  <si>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</si>
  <si>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</si>
  <si>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</si>
  <si>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</si>
  <si>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</si>
  <si>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</si>
  <si>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</si>
  <si>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</si>
  <si>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</si>
  <si>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</si>
  <si>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</si>
  <si>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</si>
  <si>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</si>
  <si>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</si>
  <si>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</si>
  <si>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</si>
  <si>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</si>
  <si>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</si>
  <si>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</si>
  <si>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</si>
  <si>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</si>
  <si>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</si>
  <si>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</si>
  <si>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</si>
  <si>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</si>
  <si>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</si>
  <si>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</si>
  <si>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</si>
  <si>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</si>
  <si>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</si>
  <si>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</si>
  <si>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</si>
  <si>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</si>
  <si>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</si>
  <si>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</si>
  <si>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</si>
  <si>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</si>
  <si>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</si>
  <si>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</si>
  <si>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</si>
  <si>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</si>
  <si>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</si>
  <si>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</si>
  <si>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</si>
  <si>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</si>
  <si>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</si>
  <si>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</si>
  <si>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</si>
  <si>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</si>
  <si>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</si>
  <si>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</si>
  <si>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</si>
  <si>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</si>
  <si>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</si>
  <si>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</si>
  <si>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</si>
  <si>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</si>
  <si>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</si>
  <si>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</si>
  <si>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</si>
  <si>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</si>
  <si>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</si>
  <si>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</si>
  <si>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</si>
  <si>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</si>
  <si>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</si>
  <si>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</si>
  <si>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</si>
  <si>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</si>
  <si>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</si>
  <si>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</si>
  <si>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</si>
  <si>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</si>
  <si>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</si>
  <si>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</si>
  <si>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</si>
  <si>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</si>
  <si>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</si>
  <si>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</si>
  <si>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</si>
  <si>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</si>
  <si>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</si>
  <si>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</si>
  <si>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</si>
  <si>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</si>
  <si>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</si>
  <si>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</si>
  <si>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</si>
  <si>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</si>
  <si>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</si>
  <si>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</si>
  <si>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</si>
  <si>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</si>
  <si>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</si>
  <si>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</si>
  <si>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</si>
  <si>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</si>
  <si>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</si>
  <si>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</si>
  <si>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</si>
  <si>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</si>
  <si>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</si>
  <si>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</si>
  <si>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</si>
  <si>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</si>
  <si>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</si>
  <si>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</si>
  <si>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</si>
  <si>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</si>
  <si>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</si>
  <si>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</si>
  <si>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</si>
  <si>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</si>
  <si>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</si>
  <si>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</si>
  <si>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</si>
  <si>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</si>
  <si>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</si>
  <si>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</si>
  <si>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</si>
  <si>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</si>
  <si>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</si>
  <si>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</si>
  <si>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</si>
  <si>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</si>
  <si>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</si>
  <si>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</si>
  <si>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</si>
  <si>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</si>
  <si>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</si>
  <si>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</si>
  <si>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</si>
  <si>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</si>
  <si>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</si>
  <si>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</si>
  <si>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</si>
  <si>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</si>
  <si>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</si>
  <si>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</si>
  <si>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</si>
  <si>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</si>
  <si>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</si>
  <si>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</si>
  <si>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</si>
  <si>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</si>
  <si>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</si>
  <si>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</si>
  <si>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</si>
  <si>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</si>
  <si>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</si>
  <si>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</si>
  <si>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</si>
  <si>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</si>
  <si>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</si>
  <si>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</si>
  <si>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</si>
  <si>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</si>
  <si>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</si>
  <si>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</si>
  <si>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</si>
  <si>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</si>
  <si>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</si>
  <si>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</si>
  <si>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</si>
  <si>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</si>
  <si>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</si>
  <si>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</si>
  <si>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</si>
  <si>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</si>
  <si>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</si>
  <si>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</si>
  <si>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</si>
  <si>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</si>
  <si>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</si>
  <si>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</si>
  <si>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</si>
  <si>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</si>
  <si>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</si>
  <si>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</si>
  <si>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</si>
  <si>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</si>
  <si>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</si>
  <si>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</si>
  <si>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</si>
  <si>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</si>
  <si>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</si>
  <si>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</si>
  <si>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</si>
  <si>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</si>
  <si>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</si>
  <si>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</si>
  <si>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</si>
  <si>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</si>
  <si>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</si>
  <si>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</si>
  <si>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</si>
  <si>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</si>
  <si>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</si>
  <si>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</si>
  <si>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</si>
  <si>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</si>
  <si>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</si>
  <si>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</si>
  <si>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</si>
  <si>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</si>
  <si>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</si>
  <si>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</si>
  <si>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</si>
  <si>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</si>
  <si>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</si>
  <si>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</si>
  <si>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</si>
  <si>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</si>
  <si>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</si>
  <si>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</si>
  <si>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</si>
  <si>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</si>
  <si>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</si>
  <si>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</si>
  <si>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</si>
  <si>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</si>
  <si>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</si>
  <si>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</si>
  <si>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</si>
  <si>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</si>
  <si>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</si>
  <si>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</si>
  <si>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</si>
  <si>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</si>
  <si>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</si>
  <si>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</si>
  <si>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</si>
  <si>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</si>
  <si>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</si>
  <si>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</si>
  <si>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</si>
  <si>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</si>
  <si>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</si>
  <si>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</si>
  <si>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</si>
  <si>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</si>
  <si>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</si>
  <si>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</si>
  <si>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</si>
  <si>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</si>
  <si>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</si>
  <si>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</si>
  <si>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</si>
  <si>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</si>
  <si>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</si>
  <si>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</si>
  <si>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</si>
  <si>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</si>
  <si>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</si>
  <si>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</si>
  <si>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</si>
  <si>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</si>
  <si>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</si>
  <si>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</si>
  <si>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</si>
  <si>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</si>
  <si>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</si>
  <si>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</si>
  <si>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</si>
  <si>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</si>
  <si>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</si>
  <si>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</si>
  <si>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</si>
  <si>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</si>
  <si>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</si>
  <si>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</si>
  <si>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</si>
  <si>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</si>
  <si>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</si>
  <si>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</si>
  <si>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</si>
  <si>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</si>
  <si>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</si>
  <si>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</si>
  <si>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</si>
  <si>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</si>
  <si>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</si>
  <si>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</si>
  <si>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</si>
  <si>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</si>
  <si>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</si>
  <si>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</si>
  <si>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</si>
  <si>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</si>
  <si>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</si>
  <si>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</si>
  <si>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</si>
  <si>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</si>
  <si>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</si>
  <si>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</si>
  <si>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</si>
  <si>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</si>
  <si>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</si>
  <si>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</si>
  <si>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</si>
  <si>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</si>
  <si>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</si>
  <si>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</si>
  <si>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</si>
  <si>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</si>
  <si>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</si>
  <si>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</si>
  <si>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</si>
  <si>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</si>
  <si>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</si>
  <si>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</si>
  <si>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</si>
  <si>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</si>
  <si>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</si>
  <si>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</si>
  <si>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</si>
  <si>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</si>
  <si>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</si>
  <si>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</si>
  <si>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</si>
  <si>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</si>
  <si>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</si>
  <si>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</si>
  <si>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</si>
  <si>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</si>
  <si>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</si>
  <si>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</si>
  <si>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</si>
  <si>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</si>
  <si>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</si>
  <si>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</si>
  <si>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</si>
  <si>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</si>
  <si>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</si>
  <si>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</si>
  <si>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</si>
  <si>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</si>
  <si>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</si>
  <si>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</si>
  <si>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</si>
  <si>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</si>
  <si>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</si>
  <si>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</si>
  <si>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</si>
  <si>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</si>
  <si>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</si>
  <si>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</si>
  <si>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</si>
  <si>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</si>
  <si>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</si>
  <si>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</si>
  <si>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</si>
  <si>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</si>
  <si>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</si>
  <si>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</si>
  <si>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</si>
  <si>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</si>
  <si>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</si>
  <si>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</si>
  <si>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</si>
  <si>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</si>
  <si>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</si>
  <si>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</si>
  <si>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</si>
  <si>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</si>
  <si>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</si>
  <si>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</si>
  <si>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</si>
  <si>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</si>
  <si>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</si>
  <si>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</si>
  <si>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</si>
  <si>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</si>
  <si>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</si>
  <si>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</si>
  <si>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</si>
  <si>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</si>
  <si>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</si>
  <si>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</si>
  <si>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</si>
  <si>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</si>
  <si>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</si>
  <si>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</si>
  <si>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</si>
  <si>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</si>
  <si>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</si>
  <si>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</si>
  <si>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</si>
  <si>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</si>
  <si>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</si>
  <si>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</si>
  <si>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</si>
  <si>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</si>
  <si>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</si>
  <si>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</si>
  <si>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</si>
  <si>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</si>
  <si>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</si>
  <si>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</si>
  <si>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</si>
  <si>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</si>
  <si>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</si>
  <si>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</si>
  <si>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</si>
  <si>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</si>
  <si>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</si>
  <si>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</si>
  <si>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</si>
  <si>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</si>
  <si>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</si>
  <si>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</si>
  <si>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</si>
  <si>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</si>
  <si>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</si>
  <si>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</si>
  <si>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</si>
  <si>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</si>
  <si>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</si>
  <si>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</si>
  <si>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</si>
  <si>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</si>
  <si>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</si>
  <si>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</si>
  <si>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</si>
  <si>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</si>
  <si>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</si>
  <si>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</si>
  <si>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</si>
  <si>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</si>
  <si>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</si>
  <si>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</si>
  <si>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</si>
  <si>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</si>
  <si>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</si>
  <si>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</si>
  <si>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</si>
  <si>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</si>
  <si>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</si>
  <si>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</si>
  <si>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</si>
  <si>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</si>
  <si>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</si>
  <si>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</si>
  <si>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</si>
  <si>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</si>
  <si>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</si>
  <si>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</si>
  <si>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</si>
  <si>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</si>
  <si>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</si>
  <si>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</si>
  <si>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</si>
  <si>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</si>
  <si>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</si>
  <si>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</si>
  <si>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</si>
  <si>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</si>
  <si>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</si>
  <si>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</si>
  <si>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</si>
  <si>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</si>
  <si>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</si>
  <si>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</si>
  <si>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</si>
  <si>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</si>
  <si>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</si>
  <si>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</si>
  <si>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</si>
  <si>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</si>
  <si>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</si>
  <si>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</si>
  <si>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</si>
  <si>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</si>
  <si>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</si>
  <si>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</si>
  <si>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</si>
  <si>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</si>
  <si>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</si>
  <si>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</si>
  <si>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</si>
  <si>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</si>
  <si>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</si>
  <si>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</si>
  <si>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</si>
  <si>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</si>
  <si>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</si>
  <si>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</si>
  <si>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</si>
  <si>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</si>
  <si>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</si>
  <si>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</si>
  <si>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</si>
  <si>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</si>
  <si>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</si>
  <si>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</si>
  <si>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</si>
  <si>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</si>
  <si>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</si>
  <si>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</si>
  <si>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</si>
  <si>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</si>
  <si>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</si>
  <si>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</si>
  <si>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</si>
  <si>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</si>
  <si>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</si>
  <si>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</si>
  <si>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</si>
  <si>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</si>
  <si>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</si>
  <si>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</si>
  <si>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</si>
  <si>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</si>
  <si>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</si>
  <si>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</si>
  <si>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</si>
  <si>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</si>
  <si>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</si>
  <si>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</si>
  <si>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</si>
  <si>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</si>
  <si>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</si>
  <si>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</si>
  <si>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</si>
  <si>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</si>
  <si>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</si>
  <si>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</si>
  <si>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</si>
  <si>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</si>
  <si>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</si>
  <si>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</si>
  <si>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</si>
  <si>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</si>
  <si>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</si>
  <si>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</si>
  <si>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</si>
  <si>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</si>
  <si>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</si>
  <si>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</si>
  <si>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</si>
  <si>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</si>
  <si>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</si>
  <si>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</si>
  <si>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</si>
  <si>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</si>
  <si>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</si>
  <si>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</si>
  <si>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</si>
  <si>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</si>
  <si>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</si>
  <si>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</si>
  <si>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</si>
  <si>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</si>
  <si>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</si>
  <si>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</si>
  <si>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</si>
  <si>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</si>
  <si>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</si>
  <si>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</si>
  <si>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</si>
  <si>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</si>
  <si>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</si>
  <si>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</si>
  <si>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</si>
  <si>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</si>
  <si>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</si>
  <si>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</si>
  <si>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</si>
  <si>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</si>
  <si>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</si>
  <si>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</si>
  <si>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</si>
  <si>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</si>
  <si>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</si>
  <si>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</si>
  <si>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</si>
  <si>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</si>
  <si>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</si>
  <si>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</si>
  <si>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</si>
  <si>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</si>
  <si>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</si>
  <si>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</si>
  <si>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</si>
  <si>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</si>
  <si>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</si>
  <si>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</si>
  <si>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</si>
  <si>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</si>
  <si>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</si>
  <si>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</si>
  <si>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</si>
  <si>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</si>
  <si>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</si>
  <si>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</si>
  <si>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</si>
  <si>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</si>
  <si>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</si>
  <si>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</si>
  <si>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</si>
  <si>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</si>
  <si>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</si>
  <si>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</si>
  <si>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</si>
  <si>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</si>
  <si>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</si>
  <si>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</si>
  <si>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</si>
  <si>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</si>
  <si>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</si>
  <si>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</si>
  <si>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</si>
  <si>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</si>
  <si>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</si>
  <si>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</si>
  <si>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</si>
  <si>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</si>
  <si>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</si>
  <si>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</si>
  <si>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</si>
  <si>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</si>
  <si>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</si>
  <si>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</si>
  <si>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</si>
  <si>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</si>
  <si>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</si>
  <si>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</si>
  <si>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</si>
  <si>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</si>
  <si>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</si>
  <si>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</si>
  <si>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</si>
  <si>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</si>
  <si>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</si>
  <si>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</si>
  <si>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</si>
  <si>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</si>
  <si>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</si>
  <si>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</si>
  <si>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</si>
  <si>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</si>
  <si>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</si>
  <si>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</si>
  <si>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</si>
  <si>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</si>
  <si>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</si>
  <si>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</si>
  <si>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</si>
  <si>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</si>
  <si>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</si>
  <si>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</si>
  <si>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</si>
  <si>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</si>
  <si>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</si>
  <si>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</si>
  <si>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</si>
  <si>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</si>
  <si>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</si>
  <si>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</si>
  <si>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</si>
  <si>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</si>
  <si>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</si>
  <si>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</si>
  <si>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</si>
  <si>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</si>
  <si>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</si>
  <si>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</si>
  <si>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</si>
  <si>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</si>
  <si>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</si>
  <si>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</si>
  <si>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</si>
  <si>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</si>
  <si>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</si>
  <si>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</si>
  <si>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</si>
  <si>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</si>
  <si>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</si>
  <si>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</si>
  <si>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</si>
  <si>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</si>
  <si>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</si>
  <si>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</si>
  <si>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</si>
  <si>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</si>
  <si>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</si>
  <si>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</si>
  <si>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</si>
  <si>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</si>
  <si>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</si>
  <si>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</si>
  <si>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</si>
  <si>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</si>
  <si>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</si>
  <si>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</si>
  <si>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</si>
  <si>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</si>
  <si>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</si>
  <si>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</si>
  <si>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</si>
  <si>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</si>
  <si>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</si>
  <si>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</si>
  <si>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</si>
  <si>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</si>
  <si>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</si>
  <si>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</si>
  <si>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</si>
  <si>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</si>
  <si>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</si>
  <si>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</si>
  <si>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</si>
  <si>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</si>
  <si>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</si>
  <si>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</si>
  <si>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</si>
  <si>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</si>
  <si>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</si>
  <si>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</si>
  <si>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</si>
  <si>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</si>
  <si>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</si>
  <si>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</si>
  <si>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</si>
  <si>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</si>
  <si>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</si>
  <si>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</si>
  <si>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</si>
  <si>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</si>
  <si>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</si>
  <si>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</si>
  <si>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</si>
  <si>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</si>
  <si>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</si>
  <si>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</si>
  <si>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</si>
  <si>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</si>
  <si>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</si>
  <si>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</si>
  <si>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</si>
  <si>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</si>
  <si>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</si>
  <si>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</si>
  <si>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</si>
  <si>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</si>
  <si>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</si>
  <si>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</si>
  <si>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</si>
  <si>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</si>
  <si>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</si>
  <si>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</si>
  <si>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</si>
  <si>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</si>
  <si>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</si>
  <si>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</si>
  <si>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</si>
  <si>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</si>
  <si>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</si>
  <si>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</si>
  <si>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</si>
  <si>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</si>
  <si>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</si>
  <si>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</si>
  <si>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</si>
  <si>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</si>
  <si>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</si>
  <si>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</si>
  <si>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</si>
  <si>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</si>
  <si>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</si>
  <si>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</si>
  <si>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</si>
  <si>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</si>
  <si>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</si>
  <si>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</si>
  <si>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</si>
  <si>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</si>
  <si>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</si>
  <si>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</si>
  <si>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</si>
  <si>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</si>
  <si>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</si>
  <si>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</si>
  <si>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</si>
  <si>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</si>
  <si>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</si>
  <si>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</si>
  <si>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</si>
  <si>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</si>
  <si>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</si>
  <si>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</si>
  <si>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</si>
  <si>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</si>
  <si>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</si>
  <si>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</si>
  <si>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</si>
  <si>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</si>
  <si>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</si>
  <si>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</si>
  <si>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</si>
  <si>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</si>
  <si>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</si>
  <si>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</si>
  <si>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</si>
  <si>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</si>
  <si>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</si>
  <si>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</si>
  <si>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</si>
  <si>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</si>
  <si>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</si>
  <si>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</si>
  <si>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</si>
  <si>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</si>
  <si>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</si>
  <si>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</si>
  <si>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</si>
  <si>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</si>
  <si>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</si>
  <si>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</si>
  <si>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</si>
  <si>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</si>
  <si>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</si>
  <si>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</si>
  <si>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</si>
  <si>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</si>
  <si>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</si>
  <si>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</si>
  <si>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</si>
  <si>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</si>
  <si>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</si>
  <si>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</si>
  <si>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</si>
  <si>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</si>
  <si>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</si>
  <si>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</si>
  <si>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</si>
  <si>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</si>
  <si>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</si>
  <si>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</si>
  <si>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</si>
  <si>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</si>
  <si>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</si>
  <si>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</si>
  <si>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</si>
  <si>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</si>
  <si>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</si>
  <si>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</si>
  <si>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</si>
  <si>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</si>
  <si>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</si>
  <si>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</si>
  <si>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</si>
  <si>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</si>
  <si>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</si>
  <si>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</si>
  <si>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</si>
  <si>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</si>
  <si>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</si>
  <si>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</si>
  <si>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</si>
  <si>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</si>
  <si>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</si>
  <si>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</si>
  <si>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</si>
  <si>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</si>
  <si>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</si>
  <si>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</si>
  <si>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</si>
  <si>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</si>
  <si>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</si>
  <si>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</si>
  <si>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</si>
  <si>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</si>
  <si>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</si>
  <si>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</si>
  <si>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</si>
  <si>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</si>
  <si>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</si>
  <si>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</si>
  <si>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</si>
  <si>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</si>
  <si>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</si>
  <si>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</si>
  <si>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</si>
  <si>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</si>
  <si>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</si>
  <si>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</si>
  <si>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</si>
  <si>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</si>
  <si>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</si>
  <si>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</si>
  <si>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</si>
  <si>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</si>
  <si>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</si>
  <si>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</si>
  <si>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</si>
  <si>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</si>
  <si>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</si>
  <si>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</si>
  <si>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</si>
  <si>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</si>
  <si>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</si>
  <si>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</si>
  <si>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</si>
  <si>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</si>
  <si>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</si>
  <si>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</si>
  <si>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</si>
  <si>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</si>
  <si>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</si>
  <si>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</si>
  <si>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</si>
  <si>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</si>
  <si>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</si>
  <si>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</si>
  <si>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</si>
  <si>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</si>
  <si>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</si>
  <si>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</si>
  <si>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</si>
  <si>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</si>
  <si>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</si>
  <si>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</si>
  <si>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</si>
  <si>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</si>
  <si>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</si>
  <si>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</si>
  <si>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</si>
  <si>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</si>
  <si>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</si>
  <si>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</si>
  <si>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</si>
  <si>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</si>
  <si>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</si>
  <si>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</si>
  <si>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</si>
  <si>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</si>
  <si>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</si>
  <si>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</si>
  <si>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</si>
  <si>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</si>
  <si>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</si>
  <si>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</si>
  <si>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</si>
  <si>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</si>
  <si>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</si>
  <si>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</si>
  <si>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</si>
  <si>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</si>
  <si>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</si>
  <si>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</si>
  <si>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</si>
  <si>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</si>
  <si>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</si>
  <si>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</si>
  <si>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</si>
  <si>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</si>
  <si>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</si>
  <si>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</si>
  <si>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</si>
  <si>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</si>
  <si>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</si>
  <si>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</si>
  <si>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</si>
  <si>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</si>
  <si>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</si>
  <si>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</si>
  <si>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</si>
  <si>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</si>
  <si>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</si>
  <si>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</si>
  <si>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</si>
  <si>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</si>
  <si>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</si>
  <si>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</si>
  <si>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</si>
  <si>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</si>
  <si>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</si>
  <si>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</si>
  <si>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</si>
  <si>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</si>
  <si>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</si>
  <si>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</si>
  <si>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</si>
  <si>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</si>
  <si>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</si>
  <si>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</si>
  <si>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</si>
  <si>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</si>
  <si>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</si>
  <si>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</si>
  <si>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</si>
  <si>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</si>
  <si>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</si>
  <si>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</si>
  <si>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</si>
  <si>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</si>
  <si>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</si>
  <si>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</si>
  <si>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</si>
  <si>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</si>
  <si>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</si>
  <si>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</si>
  <si>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</si>
  <si>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</si>
  <si>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</si>
  <si>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</si>
  <si>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</si>
  <si>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</si>
  <si>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</si>
  <si>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</si>
  <si>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</si>
  <si>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</si>
  <si>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</si>
  <si>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</si>
  <si>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</si>
  <si>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</si>
  <si>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</si>
  <si>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</si>
  <si>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</si>
  <si>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</si>
  <si>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</si>
  <si>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</si>
  <si>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</si>
  <si>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</si>
  <si>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</si>
  <si>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</si>
  <si>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</si>
  <si>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</si>
  <si>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</si>
  <si>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</si>
  <si>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</si>
  <si>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</si>
  <si>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</si>
  <si>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</si>
  <si>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</si>
  <si>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</si>
  <si>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</si>
  <si>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</si>
  <si>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</si>
  <si>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</si>
  <si>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</si>
  <si>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</si>
  <si>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</si>
  <si>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</si>
  <si>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</si>
  <si>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</si>
  <si>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</si>
  <si>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</si>
  <si>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</si>
  <si>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</si>
  <si>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</si>
  <si>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</si>
  <si>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</si>
  <si>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</si>
  <si>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</si>
  <si>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</si>
  <si>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</si>
  <si>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</si>
  <si>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</si>
  <si>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</si>
  <si>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</si>
  <si>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</si>
  <si>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</si>
  <si>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</si>
  <si>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</si>
  <si>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</si>
  <si>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</si>
  <si>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</si>
  <si>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</si>
  <si>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</si>
  <si>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</si>
  <si>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</si>
  <si>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</si>
  <si>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</si>
  <si>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</si>
  <si>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</si>
  <si>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</si>
  <si>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</si>
  <si>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</si>
  <si>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</si>
  <si>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</si>
  <si>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</si>
  <si>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</si>
  <si>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</si>
  <si>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</si>
  <si>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</si>
  <si>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</si>
  <si>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</si>
  <si>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</si>
  <si>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</si>
  <si>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</si>
  <si>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</si>
  <si>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</si>
  <si>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</si>
  <si>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</si>
  <si>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</si>
  <si>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</si>
  <si>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</si>
  <si>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</si>
  <si>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</si>
  <si>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</si>
  <si>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</si>
  <si>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</si>
  <si>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</si>
  <si>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</si>
  <si>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</si>
  <si>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</si>
  <si>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</si>
  <si>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</si>
  <si>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</si>
  <si>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</si>
  <si>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</si>
  <si>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</si>
  <si>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</si>
  <si>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</si>
  <si>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</si>
  <si>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</si>
  <si>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</si>
  <si>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</si>
  <si>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</si>
  <si>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</si>
  <si>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</si>
  <si>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</si>
  <si>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</si>
  <si>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</si>
  <si>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</si>
  <si>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</si>
  <si>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</si>
  <si>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</si>
  <si>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</si>
  <si>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</si>
  <si>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</si>
  <si>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</si>
  <si>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</si>
  <si>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</si>
  <si>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</si>
  <si>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</si>
  <si>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</si>
  <si>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</si>
  <si>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</si>
  <si>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</si>
  <si>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</si>
  <si>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</si>
  <si>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</si>
  <si>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</si>
  <si>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</si>
  <si>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</si>
  <si>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</si>
  <si>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</si>
  <si>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</si>
  <si>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</si>
  <si>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</si>
  <si>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</si>
  <si>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</si>
  <si>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</si>
  <si>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</si>
  <si>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</si>
  <si>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</si>
  <si>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</si>
  <si>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</si>
  <si>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</si>
  <si>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</si>
  <si>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</si>
  <si>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</si>
  <si>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</si>
  <si>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</si>
  <si>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</si>
  <si>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</si>
  <si>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</si>
  <si>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</si>
  <si>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</si>
  <si>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</si>
  <si>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</si>
  <si>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</si>
  <si>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</si>
  <si>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</si>
  <si>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</si>
  <si>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</si>
  <si>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</si>
  <si>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</si>
  <si>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</si>
  <si>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</si>
  <si>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</si>
  <si>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</si>
  <si>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</si>
  <si>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</si>
  <si>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</si>
  <si>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</si>
  <si>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</si>
  <si>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</si>
  <si>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</si>
  <si>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</si>
  <si>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</si>
  <si>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</si>
  <si>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</si>
  <si>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</si>
  <si>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</si>
  <si>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</si>
  <si>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</si>
  <si>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</si>
  <si>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</si>
  <si>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</si>
  <si>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</si>
  <si>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</si>
  <si>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</si>
  <si>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</si>
  <si>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</si>
  <si>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</si>
  <si>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</si>
  <si>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</si>
  <si>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</si>
  <si>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</si>
  <si>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</si>
  <si>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</si>
  <si>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</si>
  <si>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</si>
  <si>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</si>
  <si>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</si>
  <si>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</si>
  <si>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</si>
  <si>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</si>
  <si>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</si>
  <si>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</si>
  <si>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</si>
  <si>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</si>
  <si>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</si>
  <si>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</si>
  <si>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</si>
  <si>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</si>
  <si>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</si>
  <si>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</si>
  <si>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</si>
  <si>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</si>
  <si>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</si>
  <si>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</si>
  <si>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</si>
  <si>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</si>
  <si>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</si>
  <si>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</si>
  <si>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</si>
  <si>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</si>
  <si>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</si>
  <si>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</si>
  <si>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</si>
  <si>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</si>
  <si>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</si>
  <si>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</si>
  <si>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</si>
  <si>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</si>
  <si>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</si>
  <si>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</si>
  <si>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</si>
  <si>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</si>
  <si>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</si>
  <si>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</si>
  <si>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</si>
  <si>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</si>
  <si>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</si>
  <si>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</si>
  <si>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</si>
  <si>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</si>
  <si>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</si>
  <si>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</si>
  <si>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</si>
  <si>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</si>
  <si>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</si>
  <si>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</si>
  <si>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</si>
  <si>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</si>
  <si>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</si>
  <si>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</si>
  <si>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</si>
  <si>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</si>
  <si>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</si>
  <si>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</si>
  <si>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</si>
  <si>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</si>
  <si>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</si>
  <si>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</si>
  <si>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</si>
  <si>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</si>
  <si>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</si>
  <si>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</si>
  <si>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</si>
  <si>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</si>
  <si>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</si>
  <si>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</si>
  <si>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</si>
  <si>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</si>
  <si>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</si>
  <si>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</si>
  <si>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</si>
  <si>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</si>
  <si>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</si>
  <si>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</si>
  <si>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</si>
  <si>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</si>
  <si>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</si>
  <si>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</si>
  <si>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</si>
  <si>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</si>
  <si>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</si>
  <si>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</si>
  <si>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</si>
  <si>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</si>
  <si>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</si>
  <si>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</si>
  <si>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</si>
  <si>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</si>
  <si>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</si>
  <si>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</si>
  <si>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</si>
  <si>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</si>
  <si>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</si>
  <si>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</si>
  <si>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</si>
  <si>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</si>
  <si>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</si>
  <si>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</si>
  <si>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</si>
  <si>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</si>
  <si>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</si>
  <si>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</si>
  <si>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</si>
  <si>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</si>
  <si>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</si>
  <si>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</si>
  <si>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</si>
  <si>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</si>
  <si>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</si>
  <si>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</si>
  <si>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</si>
  <si>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</si>
  <si>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</si>
  <si>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</si>
  <si>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</si>
  <si>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</si>
  <si>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</si>
  <si>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</si>
  <si>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</si>
  <si>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</si>
  <si>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</si>
  <si>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</si>
  <si>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</si>
  <si>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</si>
  <si>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</si>
  <si>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</si>
  <si>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</si>
  <si>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</si>
  <si>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</si>
  <si>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</si>
  <si>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</si>
  <si>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</si>
  <si>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</si>
  <si>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</si>
  <si>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</si>
  <si>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</si>
  <si>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</si>
  <si>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</si>
  <si>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</si>
  <si>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</si>
  <si>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</si>
  <si>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</si>
  <si>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</si>
  <si>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</si>
  <si>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</si>
  <si>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</si>
  <si>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</si>
  <si>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</si>
  <si>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</si>
  <si>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</si>
  <si>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</si>
  <si>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</si>
  <si>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</si>
  <si>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</si>
  <si>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</si>
  <si>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</si>
  <si>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</si>
  <si>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</si>
  <si>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</si>
  <si>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</si>
  <si>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</si>
  <si>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</si>
  <si>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</si>
  <si>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</si>
  <si>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</si>
  <si>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</si>
  <si>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</si>
  <si>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</si>
  <si>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</si>
  <si>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</si>
  <si>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</si>
  <si>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</si>
  <si>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</si>
  <si>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</si>
  <si>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</si>
  <si>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</si>
  <si>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</si>
  <si>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</si>
  <si>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</si>
  <si>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</si>
  <si>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</si>
  <si>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</si>
  <si>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</si>
  <si>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</si>
  <si>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</si>
  <si>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</si>
  <si>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</si>
  <si>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</si>
  <si>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</si>
  <si>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</si>
  <si>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</si>
  <si>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</si>
  <si>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</si>
  <si>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</si>
  <si>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</si>
  <si>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</si>
  <si>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</si>
  <si>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</si>
  <si>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</si>
  <si>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</si>
  <si>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</si>
  <si>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</si>
  <si>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</si>
  <si>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</si>
  <si>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</si>
  <si>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</si>
  <si>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</si>
  <si>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</si>
  <si>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</si>
  <si>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</si>
  <si>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</si>
  <si>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</si>
  <si>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</si>
  <si>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</si>
  <si>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</si>
  <si>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</si>
  <si>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</si>
  <si>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</si>
  <si>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</si>
  <si>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</si>
  <si>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</si>
  <si>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</si>
  <si>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</si>
  <si>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</si>
  <si>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</si>
  <si>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</si>
  <si>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</si>
  <si>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</si>
  <si>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</si>
  <si>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</si>
  <si>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</si>
  <si>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</si>
  <si>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</si>
  <si>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</si>
  <si>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</si>
  <si>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</si>
  <si>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</si>
  <si>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</si>
  <si>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</si>
  <si>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</si>
  <si>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</si>
  <si>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</si>
  <si>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</si>
  <si>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</si>
  <si>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</si>
  <si>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</si>
  <si>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</si>
  <si>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</si>
  <si>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</si>
  <si>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</si>
  <si>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</si>
  <si>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</si>
  <si>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</si>
  <si>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</si>
  <si>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</si>
  <si>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</si>
  <si>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</si>
  <si>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</si>
  <si>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</si>
  <si>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</si>
  <si>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</si>
  <si>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</si>
  <si>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</si>
  <si>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</si>
  <si>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</si>
  <si>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</si>
  <si>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</si>
  <si>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</si>
  <si>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</si>
  <si>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</si>
  <si>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</si>
  <si>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</si>
  <si>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</si>
  <si>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</si>
  <si>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</si>
  <si>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</si>
  <si>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</si>
  <si>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</si>
  <si>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</si>
  <si>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</si>
  <si>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</si>
  <si>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</si>
  <si>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</si>
  <si>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</si>
  <si>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</si>
  <si>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</si>
  <si>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</si>
  <si>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</si>
  <si>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</si>
  <si>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</si>
  <si>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</si>
  <si>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</si>
  <si>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</si>
  <si>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</si>
  <si>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</si>
  <si>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</si>
  <si>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</si>
  <si>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</si>
  <si>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</si>
  <si>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</si>
  <si>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</si>
  <si>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</si>
  <si>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</si>
  <si>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</si>
  <si>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</si>
  <si>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</si>
  <si>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</si>
  <si>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</si>
  <si>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</si>
  <si>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</si>
  <si>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</si>
  <si>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</si>
  <si>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</si>
  <si>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</si>
  <si>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</si>
  <si>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</si>
  <si>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</si>
  <si>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</si>
  <si>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</si>
  <si>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</si>
  <si>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</si>
  <si>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</si>
  <si>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</si>
  <si>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</si>
  <si>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</si>
  <si>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</si>
  <si>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</si>
  <si>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</si>
  <si>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</si>
  <si>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</si>
  <si>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</si>
  <si>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</si>
  <si>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</si>
  <si>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</si>
  <si>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</si>
  <si>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</si>
  <si>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</si>
  <si>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</si>
  <si>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</si>
  <si>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</si>
  <si>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</si>
  <si>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</si>
  <si>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</si>
  <si>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</si>
  <si>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</si>
  <si>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</si>
  <si>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</si>
  <si>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</si>
  <si>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</si>
  <si>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</si>
  <si>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</si>
  <si>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</si>
  <si>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</si>
  <si>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</si>
  <si>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</si>
  <si>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</si>
  <si>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</si>
  <si>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</si>
  <si>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</si>
  <si>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</si>
  <si>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</si>
  <si>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</si>
  <si>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</si>
  <si>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</si>
  <si>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</si>
  <si>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</si>
  <si>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</si>
  <si>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</si>
  <si>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</si>
  <si>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</si>
  <si>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</si>
  <si>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</si>
  <si>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</si>
  <si>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</si>
  <si>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</si>
  <si>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</si>
  <si>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</si>
  <si>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</si>
  <si>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</si>
  <si>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</si>
  <si>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</si>
  <si>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</si>
  <si>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</si>
  <si>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</si>
  <si>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</si>
  <si>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</si>
  <si>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</si>
  <si>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</si>
  <si>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</si>
  <si>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</si>
  <si>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</si>
  <si>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</si>
  <si>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</si>
  <si>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</si>
  <si>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</si>
  <si>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</si>
  <si>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</si>
  <si>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</si>
  <si>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</si>
  <si>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</si>
  <si>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</si>
  <si>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</si>
  <si>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</si>
  <si>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</si>
  <si>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</si>
  <si>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</si>
  <si>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</si>
  <si>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</si>
  <si>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</si>
  <si>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</si>
  <si>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</si>
  <si>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</si>
  <si>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</si>
  <si>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</si>
  <si>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</si>
  <si>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</si>
  <si>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</si>
  <si>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</si>
  <si>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</si>
  <si>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</si>
  <si>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</si>
  <si>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</si>
  <si>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</si>
  <si>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</si>
  <si>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</si>
  <si>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</si>
  <si>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</si>
  <si>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</si>
  <si>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</si>
  <si>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</si>
  <si>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</si>
  <si>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</si>
  <si>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</si>
  <si>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</si>
  <si>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</si>
  <si>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</si>
  <si>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</si>
  <si>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</si>
  <si>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</si>
  <si>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</si>
  <si>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</si>
  <si>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</si>
  <si>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</si>
  <si>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</si>
  <si>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</si>
  <si>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</si>
  <si>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</si>
  <si>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</si>
  <si>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</si>
  <si>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</si>
  <si>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</si>
  <si>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</si>
  <si>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</si>
  <si>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</si>
  <si>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</si>
  <si>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</si>
  <si>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</si>
  <si>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</si>
  <si>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</si>
  <si>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</si>
  <si>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</si>
  <si>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</si>
  <si>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</si>
  <si>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</si>
  <si>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</si>
  <si>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</si>
  <si>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</si>
  <si>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</si>
  <si>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</si>
  <si>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</si>
  <si>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</si>
  <si>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</si>
  <si>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</si>
  <si>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</si>
  <si>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</si>
  <si>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</si>
  <si>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</si>
  <si>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</si>
  <si>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</si>
  <si>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</si>
  <si>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</si>
  <si>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</si>
  <si>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</si>
  <si>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</si>
  <si>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</si>
  <si>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</si>
  <si>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</si>
  <si>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</si>
  <si>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</si>
  <si>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</si>
  <si>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</si>
  <si>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</si>
  <si>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</si>
  <si>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</si>
  <si>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</si>
  <si>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</si>
  <si>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</si>
  <si>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</si>
  <si>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</si>
  <si>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</si>
  <si>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</si>
  <si>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</si>
  <si>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</si>
  <si>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</si>
  <si>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</si>
  <si>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</si>
  <si>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</si>
  <si>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</si>
  <si>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</si>
  <si>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</si>
  <si>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</si>
  <si>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</si>
  <si>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</si>
  <si>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</si>
  <si>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</si>
  <si>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</si>
  <si>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</si>
  <si>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</si>
  <si>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</si>
  <si>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</si>
  <si>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</si>
  <si>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</si>
  <si>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</si>
  <si>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</si>
  <si>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</si>
  <si>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</si>
  <si>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</si>
  <si>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</si>
  <si>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</si>
  <si>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</si>
  <si>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</si>
  <si>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</si>
  <si>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</si>
  <si>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</si>
  <si>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</si>
  <si>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</si>
  <si>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</si>
  <si>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</si>
  <si>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</si>
  <si>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</si>
  <si>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</si>
  <si>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</si>
  <si>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</si>
  <si>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</si>
  <si>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</si>
  <si>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</si>
  <si>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</si>
  <si>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</si>
  <si>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</si>
  <si>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</si>
  <si>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</si>
  <si>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</si>
  <si>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</si>
  <si>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</si>
  <si>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</si>
  <si>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</si>
  <si>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</si>
  <si>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</si>
  <si>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</si>
  <si>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</si>
  <si>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</si>
  <si>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</si>
  <si>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</si>
  <si>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</si>
  <si>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</si>
  <si>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</si>
  <si>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</si>
  <si>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</si>
  <si>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</si>
  <si>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</si>
  <si>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</si>
  <si>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</si>
  <si>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</si>
  <si>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</si>
  <si>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</si>
  <si>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</si>
  <si>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</si>
  <si>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</si>
  <si>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</si>
  <si>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</si>
  <si>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</si>
  <si>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</si>
  <si>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</si>
  <si>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</si>
  <si>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</si>
  <si>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</si>
  <si>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</si>
  <si>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</si>
  <si>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</si>
  <si>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</si>
  <si>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</si>
  <si>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</si>
  <si>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</si>
  <si>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</si>
  <si>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</si>
  <si>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</si>
  <si>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</si>
  <si>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</si>
  <si>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</si>
  <si>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</si>
  <si>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</si>
  <si>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</si>
  <si>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</si>
  <si>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</si>
  <si>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</si>
  <si>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</si>
  <si>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</si>
  <si>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</si>
  <si>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</si>
  <si>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</si>
  <si>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</si>
  <si>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</si>
  <si>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</si>
  <si>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</si>
  <si>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</si>
  <si>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</si>
  <si>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</si>
  <si>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</si>
  <si>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</si>
  <si>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</si>
  <si>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</si>
  <si>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</si>
  <si>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</si>
  <si>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</si>
  <si>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</si>
  <si>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</si>
  <si>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</si>
  <si>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</si>
  <si>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</si>
  <si>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</si>
  <si>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</si>
  <si>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</si>
  <si>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</si>
  <si>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</si>
  <si>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</si>
  <si>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</si>
  <si>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</si>
  <si>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</si>
  <si>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</si>
  <si>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</si>
  <si>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</si>
  <si>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</si>
  <si>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</si>
  <si>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</si>
  <si>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</si>
  <si>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</si>
  <si>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</si>
  <si>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</si>
  <si>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</si>
  <si>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</si>
  <si>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</si>
  <si>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</si>
  <si>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</si>
  <si>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</si>
  <si>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</si>
  <si>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</si>
  <si>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</si>
  <si>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</si>
  <si>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</si>
  <si>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</si>
  <si>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</si>
  <si>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</si>
  <si>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</si>
  <si>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</si>
  <si>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</si>
  <si>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</si>
  <si>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</si>
  <si>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</si>
  <si>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</si>
  <si>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</si>
  <si>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</si>
  <si>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</si>
  <si>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</si>
  <si>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</si>
  <si>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</si>
  <si>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</si>
  <si>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</si>
  <si>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</si>
  <si>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</si>
  <si>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</si>
  <si>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</si>
  <si>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</si>
  <si>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</si>
  <si>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</si>
  <si>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</si>
  <si>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</si>
  <si>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</si>
  <si>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</si>
  <si>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</si>
  <si>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</si>
  <si>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</si>
  <si>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</si>
  <si>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</si>
  <si>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</si>
  <si>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</si>
  <si>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</si>
  <si>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</si>
  <si>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</si>
  <si>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</si>
  <si>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</si>
  <si>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</si>
  <si>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</si>
  <si>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</si>
  <si>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</si>
  <si>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</si>
  <si>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</si>
  <si>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</si>
  <si>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</si>
  <si>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</si>
  <si>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</si>
  <si>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</si>
  <si>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</si>
  <si>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</si>
  <si>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</si>
  <si>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</si>
  <si>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</si>
  <si>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</si>
  <si>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</si>
  <si>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</si>
  <si>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</si>
  <si>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</si>
  <si>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</si>
  <si>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</si>
  <si>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</si>
  <si>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</si>
  <si>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</si>
  <si>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</si>
  <si>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</si>
  <si>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</si>
  <si>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</si>
  <si>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</si>
  <si>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</si>
  <si>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</si>
  <si>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</si>
  <si>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</si>
  <si>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</si>
  <si>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</si>
  <si>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</si>
  <si>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</si>
  <si>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</si>
  <si>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</si>
  <si>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</si>
  <si>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</si>
  <si>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</si>
  <si>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</si>
  <si>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</si>
  <si>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</si>
  <si>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</si>
  <si>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</si>
  <si>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</si>
  <si>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</si>
  <si>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</si>
  <si>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</si>
  <si>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</si>
  <si>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</si>
  <si>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</si>
  <si>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</si>
  <si>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</si>
  <si>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</si>
  <si>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</si>
  <si>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</si>
  <si>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</si>
  <si>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</si>
  <si>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</si>
  <si>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</si>
  <si>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</si>
  <si>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</si>
  <si>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</si>
  <si>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</si>
  <si>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</si>
  <si>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</si>
  <si>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</si>
  <si>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</si>
  <si>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</si>
  <si>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</si>
  <si>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</si>
  <si>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</si>
  <si>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</si>
  <si>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</si>
  <si>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</si>
  <si>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</si>
  <si>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</si>
  <si>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</si>
  <si>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</si>
  <si>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</si>
  <si>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</si>
  <si>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</si>
  <si>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</si>
  <si>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</si>
  <si>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</si>
  <si>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</si>
  <si>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</si>
  <si>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</si>
  <si>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</si>
  <si>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</si>
  <si>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</si>
  <si>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</si>
  <si>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</si>
  <si>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</si>
  <si>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</si>
  <si>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</si>
  <si>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</si>
  <si>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</si>
  <si>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</si>
  <si>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</si>
  <si>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</si>
  <si>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</si>
  <si>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</si>
  <si>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</si>
  <si>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</si>
  <si>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</si>
  <si>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</si>
  <si>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</si>
  <si>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</si>
  <si>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</si>
  <si>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</si>
  <si>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</si>
  <si>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</si>
  <si>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</si>
  <si>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</si>
  <si>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</si>
  <si>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</si>
  <si>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</si>
  <si>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</si>
  <si>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</si>
  <si>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</si>
  <si>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</si>
  <si>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</si>
  <si>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</si>
  <si>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</si>
  <si>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</si>
  <si>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</si>
  <si>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</si>
  <si>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</si>
  <si>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</si>
  <si>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</si>
  <si>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</si>
  <si>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</si>
  <si>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</si>
  <si>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</si>
  <si>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</si>
  <si>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</si>
  <si>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</si>
  <si>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</si>
  <si>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</si>
  <si>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</si>
  <si>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</si>
  <si>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</si>
  <si>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</si>
  <si>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</si>
  <si>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</si>
  <si>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</si>
  <si>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</si>
  <si>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</si>
  <si>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</si>
  <si>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</si>
  <si>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</si>
  <si>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</si>
  <si>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</si>
  <si>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</si>
  <si>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</si>
  <si>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</si>
  <si>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</si>
  <si>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</si>
  <si>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</si>
  <si>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</si>
  <si>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</si>
  <si>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</si>
  <si>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</si>
  <si>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</si>
  <si>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</si>
  <si>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</si>
  <si>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</si>
  <si>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</si>
  <si>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</si>
  <si>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</si>
  <si>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</si>
  <si>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</si>
  <si>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</si>
  <si>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</si>
  <si>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</si>
  <si>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</si>
  <si>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</si>
  <si>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</si>
  <si>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</si>
  <si>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</si>
  <si>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</si>
  <si>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</si>
  <si>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</si>
  <si>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</si>
  <si>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</si>
  <si>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</si>
  <si>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</si>
  <si>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</si>
  <si>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</si>
  <si>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</si>
  <si>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</si>
  <si>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</si>
  <si>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</si>
  <si>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</si>
  <si>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</si>
  <si>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</si>
  <si>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</si>
  <si>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</si>
  <si>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</si>
  <si>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</si>
  <si>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</si>
  <si>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</si>
  <si>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</si>
  <si>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</si>
  <si>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</si>
  <si>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</si>
  <si>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</si>
  <si>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</si>
  <si>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</si>
  <si>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</si>
  <si>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</si>
  <si>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</si>
  <si>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</si>
  <si>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</si>
  <si>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</si>
  <si>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</si>
  <si>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</si>
  <si>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</si>
  <si>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</si>
  <si>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</si>
  <si>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</si>
  <si>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</si>
  <si>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</si>
  <si>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</si>
  <si>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</si>
  <si>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</si>
  <si>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</si>
  <si>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</si>
  <si>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</si>
  <si>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</si>
  <si>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</si>
  <si>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</si>
  <si>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</si>
  <si>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</si>
  <si>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</si>
  <si>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</si>
  <si>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</si>
  <si>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</si>
  <si>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</si>
  <si>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</si>
  <si>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</si>
  <si>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</si>
  <si>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</si>
  <si>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</si>
  <si>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</si>
  <si>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</si>
  <si>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</si>
  <si>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</si>
  <si>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</si>
  <si>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</si>
  <si>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</si>
  <si>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</si>
  <si>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</si>
  <si>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</si>
  <si>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</si>
  <si>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</si>
  <si>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</si>
  <si>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</si>
  <si>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</si>
  <si>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</si>
  <si>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</si>
  <si>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</si>
  <si>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</si>
  <si>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</si>
  <si>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</si>
  <si>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</si>
  <si>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</si>
  <si>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</si>
  <si>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</si>
  <si>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</si>
  <si>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</si>
  <si>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</si>
  <si>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</si>
  <si>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</si>
  <si>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</si>
  <si>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</si>
  <si>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</si>
  <si>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</si>
  <si>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</si>
  <si>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</si>
  <si>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</si>
  <si>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</si>
  <si>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</si>
  <si>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</si>
  <si>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</si>
  <si>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</si>
  <si>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</si>
  <si>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</si>
  <si>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</si>
  <si>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</si>
  <si>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</si>
  <si>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</si>
  <si>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</si>
  <si>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</si>
  <si>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</si>
  <si>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</si>
  <si>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</si>
  <si>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</si>
  <si>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</si>
  <si>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</si>
  <si>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</si>
  <si>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</si>
  <si>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</si>
  <si>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</si>
  <si>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</si>
  <si>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</si>
  <si>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</si>
  <si>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</si>
  <si>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</si>
  <si>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</si>
  <si>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</si>
  <si>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</si>
  <si>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</si>
  <si>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</si>
  <si>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</si>
  <si>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</si>
  <si>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</si>
  <si>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</si>
  <si>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</si>
  <si>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</si>
  <si>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</si>
  <si>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</si>
  <si>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</si>
  <si>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</si>
  <si>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</si>
  <si>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</si>
  <si>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</si>
  <si>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</si>
  <si>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</si>
  <si>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</si>
  <si>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</si>
  <si>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</si>
  <si>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</si>
  <si>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</si>
  <si>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</si>
  <si>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</si>
  <si>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</si>
  <si>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</si>
  <si>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</si>
  <si>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</si>
  <si>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</si>
  <si>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</si>
  <si>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</si>
  <si>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</si>
  <si>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</si>
  <si>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</si>
  <si>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</si>
  <si>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</si>
  <si>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</si>
  <si>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</si>
  <si>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</si>
  <si>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</si>
  <si>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</si>
  <si>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</si>
  <si>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</si>
  <si>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</si>
  <si>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</si>
  <si>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</si>
  <si>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</si>
  <si>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</si>
  <si>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</si>
  <si>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</si>
  <si>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</si>
  <si>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</si>
  <si>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</si>
  <si>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</si>
  <si>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</si>
  <si>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</si>
  <si>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</si>
  <si>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</si>
  <si>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</si>
  <si>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</si>
  <si>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</si>
  <si>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</si>
  <si>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</si>
  <si>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</si>
  <si>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</si>
  <si>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</si>
  <si>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</si>
  <si>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</si>
  <si>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</si>
  <si>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</si>
  <si>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</si>
  <si>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</si>
  <si>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</si>
  <si>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</si>
  <si>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</si>
  <si>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</si>
  <si>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</si>
  <si>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</si>
  <si>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</si>
  <si>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</si>
  <si>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</si>
  <si>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</si>
  <si>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</si>
  <si>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</si>
  <si>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</si>
  <si>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</si>
  <si>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</si>
  <si>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</si>
  <si>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</si>
  <si>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</si>
  <si>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</si>
  <si>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</si>
  <si>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</si>
  <si>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</si>
  <si>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</si>
  <si>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</si>
  <si>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</si>
  <si>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</si>
  <si>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</si>
  <si>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</si>
  <si>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</si>
  <si>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</si>
  <si>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</si>
  <si>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</si>
  <si>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</si>
  <si>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</si>
  <si>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</si>
  <si>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</si>
  <si>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</si>
  <si>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</si>
  <si>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</si>
  <si>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</si>
  <si>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</si>
  <si>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</si>
  <si>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</si>
  <si>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</si>
  <si>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</si>
  <si>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</si>
  <si>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</si>
  <si>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</si>
  <si>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</si>
  <si>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</si>
  <si>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</si>
  <si>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</si>
  <si>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</si>
  <si>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</si>
  <si>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</si>
  <si>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</si>
  <si>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</si>
  <si>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</si>
  <si>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</si>
  <si>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</si>
  <si>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</si>
  <si>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</si>
  <si>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</si>
  <si>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</si>
  <si>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</si>
  <si>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</si>
  <si>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</si>
  <si>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</si>
  <si>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</si>
  <si>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</si>
  <si>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</si>
  <si>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</si>
  <si>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</si>
  <si>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</si>
  <si>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</si>
  <si>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</si>
  <si>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</si>
  <si>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</si>
  <si>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</si>
  <si>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</si>
  <si>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</si>
  <si>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</si>
  <si>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</si>
  <si>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</si>
  <si>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</si>
  <si>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</si>
  <si>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</si>
  <si>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</si>
  <si>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</si>
  <si>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</si>
  <si>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</si>
  <si>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</si>
  <si>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</si>
  <si>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</si>
  <si>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</si>
  <si>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</si>
  <si>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</si>
  <si>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</si>
  <si>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</si>
  <si>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</si>
  <si>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</si>
  <si>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</si>
  <si>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</si>
  <si>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</si>
  <si>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</si>
  <si>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</si>
  <si>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</si>
  <si>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</si>
  <si>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</si>
  <si>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</si>
  <si>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</si>
  <si>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</si>
  <si>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</si>
  <si>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</si>
  <si>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</si>
  <si>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</si>
  <si>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</si>
  <si>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</si>
  <si>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</si>
  <si>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</si>
  <si>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</si>
  <si>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</si>
  <si>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</si>
  <si>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</si>
  <si>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</si>
  <si>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</si>
  <si>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</si>
  <si>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</si>
  <si>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</si>
  <si>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</si>
  <si>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</si>
  <si>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</si>
  <si>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</si>
  <si>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</si>
  <si>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</si>
  <si>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</si>
  <si>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</si>
  <si>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</si>
  <si>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</si>
  <si>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</si>
  <si>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</si>
  <si>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</si>
  <si>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</si>
  <si>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</si>
  <si>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</si>
  <si>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</si>
  <si>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</si>
  <si>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</si>
  <si>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</si>
  <si>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</si>
  <si>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</si>
  <si>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</si>
  <si>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</si>
  <si>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</si>
  <si>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</si>
  <si>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</si>
  <si>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</si>
  <si>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</si>
  <si>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</si>
  <si>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</si>
  <si>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</si>
  <si>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</si>
  <si>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</si>
  <si>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</si>
  <si>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</si>
  <si>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</si>
  <si>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</si>
  <si>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</si>
  <si>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</si>
  <si>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</si>
  <si>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</si>
  <si>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</si>
  <si>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</si>
  <si>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</si>
  <si>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</si>
  <si>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</si>
  <si>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</si>
  <si>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</si>
  <si>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</si>
  <si>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</si>
  <si>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</si>
  <si>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</si>
  <si>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</si>
  <si>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</si>
  <si>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</si>
  <si>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</si>
  <si>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</si>
  <si>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</si>
  <si>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</si>
  <si>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</si>
  <si>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</si>
  <si>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</si>
  <si>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</si>
  <si>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</si>
  <si>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</si>
  <si>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</si>
  <si>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</si>
  <si>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</si>
  <si>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</si>
  <si>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</si>
  <si>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</si>
  <si>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</si>
  <si>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</si>
  <si>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</si>
  <si>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</si>
  <si>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</si>
  <si>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</si>
  <si>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</si>
  <si>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</si>
  <si>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</si>
  <si>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</si>
  <si>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</si>
  <si>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</si>
  <si>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</si>
  <si>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</si>
  <si>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</si>
  <si>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</si>
  <si>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</si>
  <si>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</si>
  <si>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</si>
  <si>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</si>
  <si>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</si>
  <si>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</si>
  <si>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</si>
  <si>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</si>
  <si>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</si>
  <si>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</si>
  <si>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</si>
  <si>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</si>
  <si>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</si>
  <si>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</si>
  <si>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</si>
  <si>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</si>
  <si>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</si>
  <si>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</si>
  <si>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</si>
  <si>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</si>
  <si>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</si>
  <si>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</si>
  <si>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</si>
  <si>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</si>
  <si>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</si>
  <si>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</si>
  <si>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</si>
  <si>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</si>
  <si>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</si>
  <si>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</si>
  <si>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</si>
  <si>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</si>
  <si>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</si>
  <si>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</si>
  <si>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</si>
  <si>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</si>
  <si>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</si>
  <si>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</si>
  <si>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</si>
  <si>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</si>
  <si>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</si>
  <si>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</si>
  <si>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</si>
  <si>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</si>
  <si>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</si>
  <si>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</si>
  <si>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</si>
  <si>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</si>
  <si>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</si>
  <si>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</si>
  <si>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</si>
  <si>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</si>
  <si>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</si>
  <si>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</si>
  <si>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</si>
  <si>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</si>
  <si>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</si>
  <si>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</si>
  <si>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</si>
  <si>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</si>
  <si>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</si>
  <si>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</si>
  <si>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</si>
  <si>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</si>
  <si>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</si>
  <si>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</si>
  <si>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</si>
  <si>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</si>
  <si>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</si>
  <si>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</si>
  <si>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</si>
  <si>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</si>
  <si>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</si>
  <si>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</si>
  <si>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</si>
  <si>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</si>
  <si>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</si>
  <si>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</si>
  <si>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</si>
  <si>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</si>
  <si>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</si>
  <si>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</si>
  <si>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</si>
  <si>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</si>
  <si>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</si>
  <si>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</si>
  <si>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</si>
  <si>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</si>
  <si>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</si>
  <si>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</si>
  <si>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</si>
  <si>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</si>
  <si>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</si>
  <si>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</si>
  <si>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</si>
  <si>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</si>
  <si>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</si>
  <si>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</si>
  <si>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</si>
  <si>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</si>
  <si>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</si>
  <si>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</si>
  <si>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</si>
  <si>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</si>
  <si>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</si>
  <si>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</si>
  <si>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</si>
  <si>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</si>
  <si>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</si>
  <si>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</si>
  <si>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</si>
  <si>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</si>
  <si>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</si>
  <si>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</si>
  <si>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</si>
  <si>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</si>
  <si>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</si>
  <si>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</si>
  <si>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</si>
  <si>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</si>
  <si>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</si>
  <si>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</si>
  <si>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</si>
  <si>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</si>
  <si>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</si>
  <si>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</si>
  <si>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</si>
  <si>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</si>
  <si>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</si>
  <si>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</si>
  <si>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</si>
  <si>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</si>
  <si>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</si>
  <si>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</si>
  <si>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</si>
  <si>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</si>
  <si>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</si>
  <si>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</si>
  <si>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</si>
  <si>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</si>
  <si>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</si>
  <si>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</si>
  <si>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</si>
  <si>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</si>
  <si>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</si>
  <si>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</si>
  <si>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</si>
  <si>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</si>
  <si>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</si>
  <si>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</si>
  <si>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</si>
  <si>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</si>
  <si>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</si>
  <si>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</si>
  <si>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</si>
  <si>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</si>
  <si>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</si>
  <si>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</si>
  <si>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</si>
  <si>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</si>
  <si>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</si>
  <si>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</si>
  <si>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</si>
  <si>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</si>
  <si>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</si>
  <si>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</si>
  <si>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</si>
  <si>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</si>
  <si>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</si>
  <si>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</si>
  <si>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</si>
  <si>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</si>
  <si>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</si>
  <si>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</si>
  <si>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</si>
  <si>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</si>
  <si>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</si>
  <si>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</si>
  <si>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</si>
  <si>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</si>
  <si>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</si>
  <si>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</si>
  <si>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</si>
  <si>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</si>
  <si>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</si>
  <si>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</si>
  <si>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</si>
  <si>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</si>
  <si>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</si>
  <si>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</si>
  <si>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</si>
  <si>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</si>
  <si>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</si>
  <si>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</si>
  <si>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</si>
  <si>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</si>
  <si>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</si>
  <si>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</si>
  <si>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</si>
  <si>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</si>
  <si>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</si>
  <si>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</si>
  <si>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</si>
  <si>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</si>
  <si>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</si>
  <si>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</si>
  <si>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</si>
  <si>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</si>
  <si>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</si>
  <si>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</si>
  <si>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</si>
  <si>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</si>
  <si>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</si>
  <si>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</si>
  <si>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</si>
  <si>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</si>
  <si>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</si>
  <si>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</si>
  <si>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</si>
  <si>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</si>
  <si>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</si>
  <si>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</si>
  <si>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</si>
  <si>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</si>
  <si>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</si>
  <si>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</si>
  <si>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</si>
  <si>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</si>
  <si>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</si>
  <si>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</si>
  <si>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</si>
  <si>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</si>
  <si>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</si>
  <si>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</si>
  <si>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</si>
  <si>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</si>
  <si>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</si>
  <si>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</si>
  <si>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</si>
  <si>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</si>
  <si>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</si>
  <si>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</si>
  <si>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</si>
  <si>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</si>
  <si>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</si>
  <si>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</si>
  <si>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</si>
  <si>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</si>
  <si>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</si>
  <si>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</si>
  <si>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</si>
  <si>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</si>
  <si>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</si>
  <si>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</si>
  <si>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</si>
  <si>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</si>
  <si>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</si>
  <si>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</si>
  <si>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</si>
  <si>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</si>
  <si>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</si>
  <si>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</si>
  <si>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</si>
  <si>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</si>
  <si>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</si>
  <si>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</si>
  <si>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</si>
  <si>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</si>
  <si>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</si>
  <si>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</si>
  <si>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</si>
  <si>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</si>
  <si>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</si>
  <si>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</si>
  <si>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</si>
  <si>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</si>
  <si>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</si>
  <si>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</si>
  <si>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</si>
  <si>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</si>
  <si>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</si>
  <si>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</si>
  <si>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</si>
  <si>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</si>
  <si>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</si>
  <si>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</si>
  <si>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</si>
  <si>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</si>
  <si>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</si>
  <si>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</si>
  <si>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</si>
  <si>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</si>
  <si>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</si>
  <si>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</si>
  <si>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</si>
  <si>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</si>
  <si>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</si>
  <si>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</si>
  <si>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</si>
  <si>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</si>
  <si>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</si>
  <si>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</si>
  <si>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</si>
  <si>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</si>
  <si>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</si>
  <si>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</si>
  <si>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</si>
  <si>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</si>
  <si>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</si>
  <si>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</si>
  <si>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</si>
  <si>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</si>
  <si>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</si>
  <si>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</si>
  <si>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</si>
  <si>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</si>
  <si>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</si>
  <si>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</si>
  <si>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</si>
  <si>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</si>
  <si>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</si>
  <si>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</si>
  <si>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</si>
  <si>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</si>
  <si>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</si>
  <si>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</si>
  <si>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</si>
  <si>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</si>
  <si>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</si>
  <si>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</si>
  <si>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</si>
  <si>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</si>
  <si>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</si>
  <si>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</si>
  <si>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</si>
  <si>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</si>
  <si>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</si>
  <si>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</si>
  <si>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</si>
  <si>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</si>
  <si>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</si>
  <si>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</si>
  <si>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</si>
  <si>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</si>
  <si>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</si>
  <si>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</si>
  <si>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</si>
  <si>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</si>
  <si>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</si>
  <si>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</si>
  <si>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</si>
  <si>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</si>
  <si>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</si>
  <si>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</si>
  <si>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</si>
  <si>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</si>
  <si>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</si>
  <si>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</si>
  <si>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</si>
  <si>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</si>
  <si>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</si>
  <si>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</si>
  <si>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</si>
  <si>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</si>
  <si>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</si>
  <si>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</si>
  <si>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</si>
  <si>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</si>
  <si>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</si>
  <si>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</si>
  <si>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</si>
  <si>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</si>
  <si>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</si>
  <si>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</si>
  <si>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</si>
  <si>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</si>
  <si>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</si>
  <si>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</si>
  <si>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</si>
  <si>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</si>
  <si>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</si>
  <si>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</si>
  <si>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</si>
  <si>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</si>
  <si>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</si>
  <si>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</si>
  <si>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</si>
  <si>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</si>
  <si>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</si>
  <si>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</si>
  <si>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</si>
  <si>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</si>
  <si>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</si>
  <si>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</si>
  <si>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</si>
  <si>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</si>
  <si>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</si>
  <si>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</si>
  <si>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</si>
  <si>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</si>
  <si>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</si>
  <si>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</si>
  <si>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</si>
  <si>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</si>
  <si>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</si>
  <si>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</si>
  <si>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</si>
  <si>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</si>
  <si>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</si>
  <si>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</si>
  <si>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</si>
  <si>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</si>
  <si>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</si>
  <si>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</si>
  <si>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</si>
  <si>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</si>
  <si>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</si>
  <si>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</si>
  <si>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</si>
  <si>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</si>
  <si>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</si>
  <si>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</si>
  <si>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</si>
  <si>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</si>
  <si>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</si>
  <si>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</si>
  <si>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</si>
  <si>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</si>
  <si>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</si>
  <si>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</si>
  <si>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</si>
  <si>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</si>
  <si>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</si>
  <si>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</si>
  <si>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</si>
  <si>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</si>
  <si>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</si>
  <si>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</si>
  <si>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</si>
  <si>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</si>
  <si>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</si>
  <si>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</si>
  <si>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</si>
  <si>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</si>
  <si>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</si>
  <si>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</si>
  <si>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</si>
  <si>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</si>
  <si>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</si>
  <si>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</si>
  <si>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</si>
  <si>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</si>
  <si>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</si>
  <si>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</si>
  <si>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</si>
  <si>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</si>
  <si>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</si>
  <si>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</si>
  <si>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</si>
  <si>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</si>
  <si>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</si>
  <si>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</si>
  <si>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</si>
  <si>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</si>
  <si>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</si>
  <si>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</si>
  <si>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</si>
  <si>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</si>
  <si>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</si>
  <si>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</si>
  <si>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</si>
  <si>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</si>
  <si>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</si>
  <si>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</si>
  <si>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</si>
  <si>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</si>
  <si>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</si>
  <si>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</si>
  <si>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</si>
  <si>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</si>
  <si>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</si>
  <si>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</si>
  <si>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</si>
  <si>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</si>
  <si>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</si>
  <si>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</si>
  <si>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</si>
  <si>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</si>
  <si>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</si>
  <si>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</si>
  <si>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</si>
  <si>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</si>
  <si>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</si>
  <si>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</si>
  <si>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</si>
  <si>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</si>
  <si>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</si>
  <si>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</si>
  <si>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</si>
  <si>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</si>
  <si>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</si>
  <si>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</si>
  <si>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</si>
  <si>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</si>
  <si>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</si>
  <si>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</si>
  <si>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</si>
  <si>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</si>
  <si>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</si>
  <si>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</si>
  <si>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</si>
  <si>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</si>
  <si>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</si>
  <si>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</si>
  <si>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</si>
  <si>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</si>
  <si>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</si>
  <si>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</si>
  <si>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</si>
  <si>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</si>
  <si>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</si>
  <si>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</si>
  <si>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</si>
  <si>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</si>
  <si>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</si>
  <si>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</si>
  <si>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</si>
  <si>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</si>
  <si>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</si>
  <si>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</si>
  <si>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</si>
  <si>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</si>
  <si>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</si>
  <si>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</si>
  <si>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</si>
  <si>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</si>
  <si>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</si>
  <si>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</si>
  <si>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</si>
  <si>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</si>
  <si>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</si>
  <si>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</si>
  <si>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</si>
  <si>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</si>
  <si>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</si>
  <si>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</si>
  <si>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</si>
  <si>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</si>
  <si>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</si>
  <si>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</si>
  <si>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</si>
  <si>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</si>
  <si>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</si>
  <si>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</si>
  <si>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</si>
  <si>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</si>
  <si>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</si>
  <si>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</si>
  <si>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</si>
  <si>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</si>
  <si>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</si>
  <si>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</si>
  <si>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</si>
  <si>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</si>
  <si>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</si>
  <si>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</si>
  <si>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</si>
  <si>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</si>
  <si>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</si>
  <si>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</si>
  <si>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</si>
  <si>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</si>
  <si>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</si>
  <si>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</si>
  <si>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</si>
  <si>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</si>
  <si>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</si>
  <si>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</si>
  <si>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</si>
  <si>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</si>
  <si>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</si>
  <si>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</si>
  <si>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</si>
  <si>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</si>
  <si>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</si>
  <si>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</si>
  <si>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</si>
  <si>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</si>
  <si>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</si>
  <si>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</si>
  <si>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</si>
  <si>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</si>
  <si>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</si>
  <si>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</si>
  <si>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</si>
  <si>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</si>
  <si>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</si>
  <si>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</si>
  <si>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</si>
  <si>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</si>
  <si>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</si>
  <si>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</si>
  <si>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</si>
  <si>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</si>
  <si>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</si>
  <si>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</si>
  <si>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</si>
  <si>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</si>
  <si>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</si>
  <si>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</si>
  <si>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</si>
  <si>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</si>
  <si>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</si>
  <si>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</si>
  <si>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</si>
  <si>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</si>
  <si>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</si>
  <si>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</si>
  <si>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</si>
  <si>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</si>
  <si>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</si>
  <si>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</si>
  <si>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</si>
  <si>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</si>
  <si>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</si>
  <si>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</si>
  <si>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</si>
  <si>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</si>
  <si>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</si>
  <si>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</si>
  <si>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</si>
  <si>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</si>
  <si>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</si>
  <si>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</si>
  <si>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</si>
  <si>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</si>
  <si>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</si>
  <si>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</si>
  <si>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</si>
  <si>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</si>
  <si>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</si>
  <si>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</si>
  <si>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</si>
  <si>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</si>
  <si>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</si>
  <si>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</si>
  <si>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</si>
  <si>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</si>
  <si>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</si>
  <si>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</si>
  <si>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</si>
  <si>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</si>
  <si>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</si>
  <si>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</si>
  <si>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</si>
  <si>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</si>
  <si>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</si>
  <si>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</si>
  <si>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</si>
  <si>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</si>
  <si>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</si>
  <si>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</si>
  <si>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</si>
  <si>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</si>
  <si>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</si>
  <si>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</si>
  <si>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</si>
  <si>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</si>
  <si>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</si>
  <si>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</si>
  <si>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</si>
  <si>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</si>
  <si>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</si>
  <si>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</si>
  <si>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</si>
  <si>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</si>
  <si>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</si>
  <si>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</si>
  <si>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</si>
  <si>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</si>
  <si>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</si>
  <si>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</si>
  <si>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</si>
  <si>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</si>
  <si>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</si>
  <si>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</si>
  <si>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</si>
  <si>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</si>
  <si>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</si>
  <si>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</si>
  <si>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</si>
  <si>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</si>
  <si>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</si>
  <si>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</si>
  <si>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</si>
  <si>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</si>
  <si>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</si>
  <si>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</si>
  <si>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</si>
  <si>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</si>
  <si>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</si>
  <si>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</si>
  <si>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</si>
  <si>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</si>
  <si>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</si>
  <si>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</si>
  <si>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</si>
  <si>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</si>
  <si>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</si>
  <si>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</si>
  <si>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</si>
  <si>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</si>
  <si>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</si>
  <si>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</si>
  <si>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</si>
  <si>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</si>
  <si>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</si>
  <si>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</si>
  <si>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</si>
  <si>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</si>
  <si>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</si>
  <si>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</si>
  <si>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</si>
  <si>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</si>
  <si>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</si>
  <si>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</si>
  <si>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</si>
  <si>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</si>
  <si>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</si>
  <si>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</si>
  <si>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</si>
  <si>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</si>
  <si>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</si>
  <si>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</si>
  <si>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</si>
  <si>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</si>
  <si>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</si>
  <si>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</si>
  <si>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</si>
  <si>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</si>
  <si>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</si>
  <si>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</si>
  <si>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</si>
  <si>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</si>
  <si>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</si>
  <si>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</si>
  <si>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</si>
  <si>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</si>
  <si>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</si>
  <si>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</si>
  <si>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</si>
  <si>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</si>
  <si>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</si>
  <si>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</si>
  <si>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</si>
  <si>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</si>
  <si>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</si>
  <si>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</si>
  <si>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</si>
  <si>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</si>
  <si>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</si>
  <si>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</si>
  <si>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</si>
  <si>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</si>
  <si>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</si>
  <si>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</si>
  <si>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</si>
  <si>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</si>
  <si>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</si>
  <si>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</si>
  <si>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</si>
  <si>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</si>
  <si>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</si>
  <si>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</si>
  <si>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</si>
  <si>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</si>
  <si>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</si>
  <si>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</si>
  <si>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</si>
  <si>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</si>
  <si>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</si>
  <si>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</si>
  <si>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</si>
  <si>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</si>
  <si>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</si>
  <si>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</si>
  <si>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</si>
  <si>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</si>
  <si>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</si>
  <si>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</si>
  <si>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</si>
  <si>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</si>
  <si>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</si>
  <si>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</si>
  <si>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</si>
  <si>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</si>
  <si>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</si>
  <si>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</si>
  <si>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</si>
  <si>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</si>
  <si>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</si>
  <si>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</si>
  <si>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</si>
  <si>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</si>
  <si>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</si>
  <si>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</si>
  <si>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</si>
  <si>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</si>
  <si>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</si>
  <si>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</si>
  <si>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</si>
  <si>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</si>
  <si>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</si>
  <si>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</si>
  <si>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</si>
  <si>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</si>
  <si>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</si>
  <si>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</si>
  <si>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</si>
  <si>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</si>
  <si>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</si>
  <si>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</si>
  <si>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</si>
  <si>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</si>
  <si>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</si>
  <si>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</si>
  <si>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</si>
  <si>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</si>
  <si>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</si>
  <si>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</si>
  <si>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</si>
  <si>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</si>
  <si>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</si>
  <si>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</si>
  <si>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</si>
  <si>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</si>
  <si>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</si>
  <si>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</si>
  <si>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</si>
  <si>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</si>
  <si>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</si>
  <si>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</si>
  <si>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</si>
  <si>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</si>
  <si>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</si>
  <si>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</si>
  <si>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</si>
  <si>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</si>
  <si>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</si>
  <si>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</si>
  <si>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</si>
  <si>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</si>
  <si>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</si>
  <si>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</si>
  <si>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</si>
  <si>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</si>
  <si>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</si>
  <si>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</si>
  <si>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</si>
  <si>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</si>
  <si>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</si>
  <si>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</si>
  <si>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</si>
  <si>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</si>
  <si>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</si>
  <si>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</si>
  <si>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</si>
  <si>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</si>
  <si>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</si>
  <si>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</si>
  <si>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</si>
  <si>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</si>
  <si>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</si>
  <si>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</si>
  <si>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</si>
  <si>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</si>
  <si>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</si>
  <si>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</si>
  <si>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</si>
  <si>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</si>
  <si>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</si>
  <si>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</si>
  <si>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</si>
  <si>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</si>
  <si>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</si>
  <si>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</si>
  <si>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</si>
  <si>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</si>
  <si>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</si>
  <si>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</si>
  <si>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</si>
  <si>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</si>
  <si>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</si>
  <si>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</si>
  <si>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</si>
  <si>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</si>
  <si>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</si>
  <si>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</si>
  <si>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</si>
  <si>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</si>
  <si>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</si>
  <si>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</si>
  <si>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</si>
  <si>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</si>
  <si>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</si>
  <si>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</si>
  <si>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</si>
  <si>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</si>
  <si>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</si>
  <si>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</si>
  <si>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</si>
  <si>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</si>
  <si>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</si>
  <si>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</si>
  <si>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</si>
  <si>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</si>
  <si>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</si>
  <si>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</si>
  <si>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</si>
  <si>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</si>
  <si>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</si>
  <si>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</si>
  <si>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</si>
  <si>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</si>
  <si>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</si>
  <si>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</si>
  <si>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</si>
  <si>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</si>
  <si>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</si>
  <si>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</si>
  <si>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</si>
  <si>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</si>
  <si>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</si>
  <si>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</si>
  <si>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</si>
  <si>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</si>
  <si>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</si>
  <si>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</si>
  <si>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</si>
  <si>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</si>
  <si>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</si>
  <si>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</si>
  <si>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</si>
  <si>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</si>
  <si>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</si>
  <si>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</si>
  <si>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</si>
  <si>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</si>
  <si>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</si>
  <si>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</si>
  <si>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</si>
  <si>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</si>
  <si>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</si>
  <si>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</si>
  <si>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</si>
  <si>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</si>
  <si>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</si>
  <si>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</si>
  <si>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</si>
  <si>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</si>
  <si>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</si>
  <si>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</si>
  <si>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</si>
  <si>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</si>
  <si>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</si>
  <si>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</si>
  <si>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</si>
  <si>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</si>
  <si>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</si>
  <si>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</si>
  <si>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</si>
  <si>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</si>
  <si>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</si>
  <si>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</si>
  <si>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</si>
  <si>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</si>
  <si>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</si>
  <si>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</si>
  <si>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</si>
  <si>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</si>
  <si>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</si>
  <si>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</si>
  <si>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</si>
  <si>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</si>
  <si>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</si>
  <si>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</si>
  <si>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</si>
  <si>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</si>
  <si>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</si>
  <si>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</si>
  <si>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</si>
  <si>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</si>
  <si>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</si>
  <si>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</si>
  <si>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</si>
  <si>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</si>
  <si>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</si>
  <si>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</si>
  <si>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</si>
  <si>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</si>
  <si>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</si>
  <si>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</si>
  <si>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</si>
  <si>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</si>
  <si>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</si>
  <si>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</si>
  <si>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</si>
  <si>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</si>
  <si>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</si>
  <si>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</si>
  <si>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</si>
  <si>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</si>
  <si>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</si>
  <si>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</si>
  <si>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</si>
  <si>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</si>
  <si>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</si>
  <si>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</si>
  <si>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</si>
  <si>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</si>
  <si>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</si>
  <si>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</si>
  <si>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</si>
  <si>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</si>
  <si>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</si>
  <si>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</si>
  <si>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</si>
  <si>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</si>
  <si>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</si>
  <si>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</si>
  <si>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</si>
  <si>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</si>
  <si>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</si>
  <si>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</si>
  <si>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</si>
  <si>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</si>
  <si>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</si>
  <si>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</si>
  <si>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</si>
  <si>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</si>
  <si>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</si>
  <si>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</si>
  <si>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</si>
  <si>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</si>
  <si>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</si>
  <si>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</si>
  <si>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</si>
  <si>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</si>
  <si>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</si>
  <si>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</si>
  <si>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</si>
  <si>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</si>
  <si>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</si>
  <si>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</si>
  <si>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</si>
  <si>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</si>
  <si>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</si>
  <si>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</si>
  <si>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</si>
  <si>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</si>
  <si>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</si>
  <si>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</si>
  <si>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</si>
  <si>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</si>
  <si>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</si>
  <si>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</si>
  <si>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</si>
  <si>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</si>
  <si>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</si>
  <si>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</si>
  <si>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</si>
  <si>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</si>
  <si>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</si>
  <si>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</si>
  <si>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</si>
  <si>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</si>
  <si>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</si>
  <si>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</si>
  <si>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</si>
  <si>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</si>
  <si>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</si>
  <si>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</si>
  <si>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</si>
  <si>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</si>
  <si>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</si>
  <si>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</si>
  <si>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</si>
  <si>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</si>
  <si>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</si>
  <si>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</si>
  <si>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</si>
  <si>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</si>
  <si>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</si>
  <si>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</si>
  <si>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</si>
  <si>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</si>
  <si>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</si>
  <si>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</si>
  <si>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</si>
  <si>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</si>
  <si>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</si>
  <si>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</si>
  <si>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</si>
  <si>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</si>
  <si>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</si>
  <si>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</si>
  <si>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</si>
  <si>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</si>
  <si>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</si>
  <si>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</si>
  <si>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</si>
  <si>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</si>
  <si>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</si>
  <si>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</si>
  <si>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</si>
  <si>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</si>
  <si>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</si>
  <si>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</si>
  <si>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</si>
  <si>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</si>
  <si>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</si>
  <si>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</si>
  <si>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</si>
  <si>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</si>
  <si>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</si>
  <si>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</si>
  <si>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</si>
  <si>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</si>
  <si>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</si>
  <si>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</si>
  <si>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</si>
  <si>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</si>
  <si>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</si>
  <si>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</si>
  <si>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</si>
  <si>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</si>
  <si>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</si>
  <si>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</si>
  <si>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</si>
  <si>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</si>
  <si>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</si>
  <si>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</si>
  <si>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</si>
  <si>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</si>
  <si>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</si>
  <si>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</si>
  <si>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</si>
  <si>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</si>
  <si>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</si>
  <si>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</si>
  <si>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</si>
  <si>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</si>
  <si>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</si>
  <si>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</si>
  <si>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</si>
  <si>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</si>
  <si>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</si>
  <si>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</si>
  <si>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</si>
  <si>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</si>
  <si>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</si>
  <si>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</si>
  <si>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</si>
  <si>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</si>
  <si>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</si>
  <si>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</si>
  <si>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</si>
  <si>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</si>
  <si>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</si>
  <si>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</si>
  <si>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</si>
  <si>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</si>
  <si>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</si>
  <si>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</si>
  <si>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</si>
  <si>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</si>
  <si>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</si>
  <si>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</si>
  <si>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</si>
  <si>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</si>
  <si>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</si>
  <si>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</si>
  <si>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</si>
  <si>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</si>
  <si>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</si>
  <si>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</si>
  <si>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</si>
  <si>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</si>
  <si>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</si>
  <si>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</si>
  <si>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</si>
  <si>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</si>
  <si>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</si>
  <si>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</si>
  <si>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</si>
  <si>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</si>
  <si>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</si>
  <si>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</si>
  <si>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</si>
  <si>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</si>
  <si>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</si>
  <si>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</si>
  <si>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</si>
  <si>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</si>
  <si>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</si>
  <si>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</si>
  <si>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</si>
  <si>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</si>
  <si>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</si>
  <si>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</si>
  <si>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</si>
  <si>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</si>
  <si>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</si>
  <si>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</si>
  <si>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</si>
  <si>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</si>
  <si>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</si>
  <si>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</si>
  <si>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</si>
  <si>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</si>
  <si>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</si>
  <si>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</si>
  <si>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</si>
  <si>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</si>
  <si>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</si>
  <si>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</si>
  <si>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</si>
  <si>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</si>
  <si>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</si>
  <si>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</si>
  <si>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</si>
  <si>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</si>
  <si>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</si>
  <si>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</si>
  <si>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</si>
  <si>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</si>
  <si>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</si>
  <si>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</si>
  <si>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</si>
  <si>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</si>
  <si>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</si>
  <si>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</si>
  <si>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</si>
  <si>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</si>
  <si>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</si>
  <si>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</si>
  <si>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</si>
  <si>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</si>
  <si>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</si>
  <si>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</si>
  <si>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</si>
  <si>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</si>
  <si>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</si>
  <si>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</si>
  <si>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</si>
  <si>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</si>
  <si>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</si>
  <si>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</si>
  <si>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</si>
  <si>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</si>
  <si>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</si>
  <si>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</si>
  <si>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</si>
  <si>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</si>
  <si>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</si>
  <si>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</si>
  <si>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</si>
  <si>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</si>
  <si>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</si>
  <si>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</si>
  <si>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</si>
  <si>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</si>
  <si>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</si>
  <si>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</si>
  <si>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</si>
  <si>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</si>
  <si>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</si>
  <si>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</si>
  <si>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</si>
  <si>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</si>
  <si>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</si>
  <si>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</si>
  <si>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</si>
  <si>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</si>
  <si>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</si>
  <si>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</si>
  <si>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</si>
  <si>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</si>
  <si>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</si>
  <si>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</si>
  <si>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</si>
  <si>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</si>
  <si>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</si>
  <si>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</si>
  <si>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</si>
  <si>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</si>
  <si>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</si>
  <si>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</si>
  <si>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</si>
  <si>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</si>
  <si>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</si>
  <si>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</si>
  <si>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</si>
  <si>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</si>
  <si>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</si>
  <si>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</si>
  <si>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</si>
  <si>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</si>
  <si>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</si>
  <si>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</si>
  <si>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</si>
  <si>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</si>
  <si>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</si>
  <si>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</si>
  <si>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</si>
  <si>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</si>
  <si>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</si>
  <si>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</si>
  <si>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</si>
  <si>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</si>
  <si>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</si>
  <si>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</si>
  <si>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</si>
  <si>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</si>
  <si>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</si>
  <si>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</si>
  <si>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</si>
  <si>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</si>
  <si>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</si>
  <si>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</si>
  <si>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</si>
  <si>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</si>
  <si>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</si>
  <si>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</si>
  <si>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</si>
  <si>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</si>
  <si>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</si>
  <si>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</si>
  <si>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</si>
  <si>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</si>
  <si>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</si>
  <si>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</si>
  <si>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</si>
  <si>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</si>
  <si>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</si>
  <si>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</si>
  <si>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</si>
  <si>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</si>
  <si>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</si>
  <si>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</si>
  <si>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</si>
  <si>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</si>
  <si>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</si>
  <si>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</si>
  <si>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</si>
  <si>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</si>
  <si>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</si>
  <si>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</si>
  <si>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</si>
  <si>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</si>
  <si>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</si>
  <si>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</si>
  <si>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</si>
  <si>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</si>
  <si>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</si>
  <si>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</si>
  <si>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</si>
  <si>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</si>
  <si>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</si>
  <si>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</si>
  <si>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</si>
  <si>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</si>
  <si>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</si>
  <si>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</si>
  <si>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</si>
  <si>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</si>
  <si>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</si>
  <si>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</si>
  <si>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</si>
  <si>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</si>
  <si>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</si>
  <si>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</si>
  <si>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</si>
  <si>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</si>
  <si>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</si>
  <si>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</si>
  <si>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</si>
  <si>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</si>
  <si>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</si>
  <si>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</si>
  <si>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</si>
  <si>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</si>
  <si>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</si>
  <si>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</si>
  <si>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</si>
  <si>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</si>
  <si>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</si>
  <si>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</si>
  <si>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</si>
  <si>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</si>
  <si>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</si>
  <si>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</si>
  <si>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</si>
  <si>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</si>
  <si>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</si>
  <si>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</si>
  <si>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</si>
  <si>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</si>
  <si>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</si>
  <si>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</si>
  <si>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</si>
  <si>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</si>
  <si>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</si>
  <si>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</si>
  <si>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</si>
  <si>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</si>
  <si>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</si>
  <si>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</si>
  <si>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</si>
  <si>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</si>
  <si>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</si>
  <si>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</si>
  <si>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</si>
  <si>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</si>
  <si>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</si>
  <si>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</si>
  <si>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</si>
  <si>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</si>
  <si>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</si>
  <si>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</si>
  <si>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</si>
  <si>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</si>
  <si>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</si>
  <si>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</si>
  <si>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</si>
  <si>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</si>
  <si>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</si>
  <si>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</si>
  <si>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</si>
  <si>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</si>
  <si>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</si>
  <si>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</si>
  <si>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</si>
  <si>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</si>
  <si>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</si>
  <si>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</si>
  <si>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</si>
  <si>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</si>
  <si>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</si>
  <si>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</si>
  <si>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</si>
  <si>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</si>
  <si>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</si>
  <si>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</si>
  <si>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</si>
  <si>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</si>
  <si>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</si>
  <si>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</si>
  <si>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</si>
  <si>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</si>
  <si>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</si>
  <si>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</si>
  <si>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</si>
  <si>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</si>
  <si>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</si>
  <si>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</si>
  <si>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</si>
  <si>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</si>
  <si>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</si>
  <si>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</si>
  <si>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</si>
  <si>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</si>
  <si>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</si>
  <si>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</si>
  <si>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</si>
  <si>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</si>
  <si>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</si>
  <si>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</si>
  <si>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</si>
  <si>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</si>
  <si>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</si>
  <si>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</si>
  <si>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</si>
  <si>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</si>
  <si>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</si>
  <si>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</si>
  <si>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</si>
  <si>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</si>
  <si>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</si>
  <si>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</si>
  <si>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</si>
  <si>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</si>
  <si>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</si>
  <si>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</si>
  <si>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</si>
  <si>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</si>
  <si>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</si>
  <si>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</si>
  <si>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</si>
  <si>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</si>
  <si>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</si>
  <si>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</si>
  <si>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</si>
  <si>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</si>
  <si>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</si>
  <si>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</si>
  <si>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</si>
  <si>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</si>
  <si>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</si>
  <si>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</si>
  <si>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</si>
  <si>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</si>
  <si>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</si>
  <si>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</si>
  <si>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</si>
  <si>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</si>
  <si>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</si>
  <si>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</si>
  <si>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</si>
  <si>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</si>
  <si>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</si>
  <si>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</si>
  <si>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</si>
  <si>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</si>
  <si>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</si>
  <si>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</si>
  <si>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</si>
  <si>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</si>
  <si>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</si>
  <si>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</si>
  <si>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</si>
  <si>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</si>
  <si>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</si>
  <si>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</si>
  <si>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</si>
  <si>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</si>
  <si>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</si>
  <si>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</si>
  <si>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</si>
  <si>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</si>
  <si>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</si>
  <si>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</si>
  <si>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</si>
  <si>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</si>
  <si>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</si>
  <si>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</si>
  <si>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</si>
  <si>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</si>
  <si>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</si>
  <si>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</si>
  <si>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</si>
  <si>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</si>
  <si>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</si>
  <si>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</si>
  <si>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</si>
  <si>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</si>
  <si>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</si>
  <si>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</si>
  <si>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</si>
  <si>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</si>
  <si>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</si>
  <si>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</si>
  <si>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</si>
  <si>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</si>
  <si>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</si>
  <si>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</si>
  <si>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</si>
  <si>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</si>
  <si>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</si>
  <si>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</si>
  <si>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</si>
  <si>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</si>
  <si>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</si>
  <si>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</si>
  <si>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</si>
  <si>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</si>
  <si>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</si>
  <si>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</si>
  <si>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</si>
  <si>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</si>
  <si>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</si>
  <si>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</si>
  <si>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</si>
  <si>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</si>
  <si>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</si>
  <si>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</si>
  <si>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</si>
  <si>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</si>
  <si>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</si>
  <si>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</si>
  <si>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</si>
  <si>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</si>
  <si>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</si>
  <si>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</si>
  <si>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</si>
  <si>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</si>
  <si>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</si>
  <si>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</si>
  <si>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</si>
  <si>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</si>
  <si>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</si>
  <si>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</si>
  <si>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</si>
  <si>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</si>
  <si>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</si>
  <si>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</si>
  <si>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</si>
  <si>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</si>
  <si>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</si>
  <si>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</si>
  <si>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</si>
  <si>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</si>
  <si>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</si>
  <si>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</si>
  <si>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</si>
  <si>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</si>
  <si>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</si>
  <si>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</si>
  <si>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</si>
  <si>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</si>
  <si>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</si>
  <si>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</si>
  <si>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</si>
  <si>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</si>
  <si>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</si>
  <si>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</si>
  <si>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</si>
  <si>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</si>
  <si>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</si>
  <si>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</si>
  <si>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</si>
  <si>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</si>
  <si>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</si>
  <si>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</si>
  <si>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</si>
  <si>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</si>
  <si>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</si>
  <si>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</si>
  <si>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</si>
  <si>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</si>
  <si>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</si>
  <si>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</si>
  <si>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</si>
  <si>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</si>
  <si>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</si>
  <si>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</si>
  <si>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</si>
  <si>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</si>
  <si>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</si>
  <si>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</si>
  <si>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</si>
  <si>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</si>
  <si>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</si>
  <si>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</si>
  <si>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</si>
  <si>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</si>
  <si>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</si>
  <si>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</si>
  <si>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</si>
  <si>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</si>
  <si>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</si>
  <si>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</si>
  <si>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</si>
  <si>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</si>
  <si>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</si>
  <si>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</si>
  <si>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</si>
  <si>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</si>
  <si>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</si>
  <si>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</si>
  <si>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</si>
  <si>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</si>
  <si>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</si>
  <si>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</si>
  <si>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</si>
  <si>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</si>
  <si>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</si>
  <si>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</si>
  <si>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</si>
  <si>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</si>
  <si>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</si>
  <si>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</si>
  <si>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</si>
  <si>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</si>
  <si>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</si>
  <si>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</si>
  <si>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</si>
  <si>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</si>
  <si>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</si>
  <si>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</si>
  <si>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</si>
  <si>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</si>
  <si>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</si>
  <si>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</si>
  <si>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</si>
  <si>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</si>
  <si>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</si>
  <si>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</si>
  <si>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</si>
  <si>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</si>
  <si>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</si>
  <si>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</si>
  <si>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</si>
  <si>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</si>
  <si>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</si>
  <si>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</si>
  <si>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</si>
  <si>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</si>
  <si>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</si>
  <si>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</si>
  <si>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</si>
  <si>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</si>
  <si>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</si>
  <si>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</si>
  <si>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</si>
  <si>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</si>
  <si>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</si>
  <si>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</si>
  <si>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</si>
  <si>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</si>
  <si>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</si>
  <si>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</si>
  <si>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</si>
  <si>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</si>
  <si>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</si>
  <si>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</si>
  <si>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</si>
  <si>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</si>
  <si>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</si>
  <si>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</si>
  <si>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</si>
  <si>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</si>
  <si>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</si>
  <si>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</si>
  <si>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</si>
  <si>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</si>
  <si>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</si>
  <si>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</si>
  <si>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</si>
  <si>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</si>
  <si>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</si>
  <si>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</si>
  <si>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</si>
  <si>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</si>
  <si>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</si>
  <si>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</si>
  <si>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</si>
  <si>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</si>
  <si>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</si>
  <si>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</si>
  <si>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</si>
  <si>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</si>
  <si>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</si>
  <si>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</si>
  <si>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</si>
  <si>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</si>
  <si>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</si>
  <si>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</si>
  <si>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</si>
  <si>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</si>
  <si>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</si>
  <si>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</si>
  <si>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</si>
  <si>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</si>
  <si>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</si>
  <si>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</si>
  <si>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</si>
  <si>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</si>
  <si>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</si>
  <si>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</si>
  <si>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</si>
  <si>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</si>
  <si>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</si>
  <si>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</si>
  <si>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</si>
  <si>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</si>
  <si>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</si>
  <si>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</si>
  <si>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</si>
  <si>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</si>
  <si>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</si>
  <si>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</si>
  <si>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</si>
  <si>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</si>
  <si>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</si>
  <si>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</si>
  <si>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</si>
  <si>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</si>
  <si>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</si>
  <si>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</si>
  <si>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</si>
  <si>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</si>
  <si>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</si>
  <si>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</si>
  <si>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</si>
  <si>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</si>
  <si>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</si>
  <si>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</si>
  <si>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</si>
  <si>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</si>
  <si>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</si>
  <si>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</si>
  <si>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</si>
  <si>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</si>
  <si>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</si>
  <si>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</si>
  <si>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</si>
  <si>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</si>
  <si>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</si>
  <si>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</si>
  <si>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</si>
  <si>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</si>
  <si>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</si>
  <si>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</si>
  <si>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</si>
  <si>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</si>
  <si>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</si>
  <si>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</si>
  <si>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</si>
  <si>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</si>
  <si>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</si>
  <si>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</si>
  <si>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</si>
  <si>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</si>
  <si>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</si>
  <si>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</si>
  <si>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</si>
  <si>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</si>
  <si>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</si>
  <si>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</si>
  <si>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</si>
  <si>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</si>
  <si>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</si>
  <si>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</si>
  <si>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</si>
  <si>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</si>
  <si>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</si>
  <si>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</si>
  <si>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</si>
  <si>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</si>
  <si>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</si>
  <si>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</si>
  <si>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</si>
  <si>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</si>
  <si>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</si>
  <si>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</si>
  <si>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</si>
  <si>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</si>
  <si>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</si>
  <si>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</si>
  <si>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</si>
  <si>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</si>
  <si>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</si>
  <si>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</si>
  <si>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</si>
  <si>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</si>
  <si>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</si>
  <si>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</si>
  <si>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</si>
  <si>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</si>
  <si>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</si>
  <si>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</si>
  <si>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</si>
  <si>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</si>
  <si>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</si>
  <si>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</si>
  <si>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</si>
  <si>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</si>
  <si>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</si>
  <si>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</si>
  <si>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</si>
  <si>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</si>
  <si>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</si>
  <si>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</si>
  <si>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</si>
  <si>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</si>
  <si>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</si>
  <si>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</si>
  <si>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</si>
  <si>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</si>
  <si>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</si>
  <si>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</si>
  <si>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</si>
  <si>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</si>
  <si>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</si>
  <si>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</si>
  <si>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</si>
  <si>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</si>
  <si>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</si>
  <si>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</si>
  <si>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</si>
  <si>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</si>
  <si>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</si>
  <si>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</si>
  <si>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</si>
  <si>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</si>
  <si>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</si>
  <si>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</si>
  <si>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</si>
  <si>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</si>
  <si>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</si>
  <si>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</si>
  <si>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</si>
  <si>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</si>
  <si>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</si>
  <si>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</si>
  <si>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</si>
  <si>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</si>
  <si>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</si>
  <si>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</si>
  <si>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</si>
  <si>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</si>
  <si>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</si>
  <si>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</si>
  <si>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</si>
  <si>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</si>
  <si>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</si>
  <si>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</si>
  <si>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</si>
  <si>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</si>
  <si>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</si>
  <si>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</si>
  <si>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</si>
  <si>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</si>
  <si>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</si>
  <si>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</si>
  <si>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</si>
  <si>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</si>
  <si>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</si>
  <si>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</si>
  <si>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</si>
  <si>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</si>
  <si>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</si>
  <si>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</si>
  <si>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</si>
  <si>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</si>
  <si>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</si>
  <si>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</si>
  <si>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</si>
  <si>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</si>
  <si>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</si>
  <si>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</si>
  <si>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</si>
  <si>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</si>
  <si>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</si>
  <si>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</si>
  <si>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</si>
  <si>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</si>
  <si>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</si>
  <si>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</si>
  <si>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</si>
  <si>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</si>
  <si>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</si>
  <si>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</si>
  <si>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</si>
  <si>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</si>
  <si>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</si>
  <si>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</si>
  <si>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</si>
  <si>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</si>
  <si>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</si>
  <si>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</si>
  <si>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</si>
  <si>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</si>
  <si>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</si>
  <si>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</si>
  <si>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</si>
  <si>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</si>
  <si>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</si>
  <si>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</si>
  <si>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</si>
  <si>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</si>
  <si>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</si>
  <si>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</si>
  <si>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</si>
  <si>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</si>
  <si>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</si>
  <si>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</si>
  <si>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</si>
  <si>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</si>
  <si>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</si>
  <si>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</si>
  <si>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</si>
  <si>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</si>
  <si>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</si>
  <si>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</si>
  <si>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</si>
  <si>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</si>
  <si>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</si>
  <si>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</si>
  <si>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</si>
  <si>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</si>
  <si>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</si>
  <si>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</si>
  <si>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</si>
  <si>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</si>
  <si>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</si>
  <si>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</si>
  <si>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</si>
  <si>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</si>
  <si>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</si>
  <si>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</si>
  <si>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</si>
  <si>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</si>
  <si>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</si>
  <si>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</si>
  <si>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</si>
  <si>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</si>
  <si>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</si>
  <si>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</si>
  <si>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</si>
  <si>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</si>
  <si>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</si>
  <si>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</si>
  <si>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</si>
  <si>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</si>
  <si>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</si>
  <si>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</si>
  <si>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</si>
  <si>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</si>
  <si>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</si>
  <si>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</si>
  <si>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</si>
  <si>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</si>
  <si>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</si>
  <si>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</si>
  <si>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</si>
  <si>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</si>
  <si>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</si>
  <si>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</si>
  <si>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</si>
  <si>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</si>
  <si>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</si>
  <si>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</si>
  <si>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</si>
  <si>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</si>
  <si>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</si>
  <si>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</si>
  <si>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</si>
  <si>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</si>
  <si>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</si>
  <si>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</si>
  <si>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</si>
  <si>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</si>
  <si>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</si>
  <si>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</si>
  <si>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</si>
  <si>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</si>
  <si>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</si>
  <si>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</si>
  <si>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</si>
  <si>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</si>
  <si>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</si>
  <si>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</si>
  <si>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</si>
  <si>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</si>
  <si>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</si>
  <si>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</si>
  <si>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</si>
  <si>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</si>
  <si>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</si>
  <si>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</si>
  <si>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</si>
  <si>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</si>
  <si>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</si>
  <si>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</si>
  <si>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</si>
  <si>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</si>
  <si>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</si>
  <si>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</si>
  <si>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</si>
  <si>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</si>
  <si>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</si>
  <si>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</si>
  <si>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</si>
  <si>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</si>
  <si>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</si>
  <si>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</si>
  <si>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</si>
  <si>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</si>
  <si>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</si>
  <si>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</si>
  <si>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</si>
  <si>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</si>
  <si>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</si>
  <si>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</si>
  <si>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</si>
  <si>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</si>
  <si>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</si>
  <si>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</si>
  <si>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</si>
  <si>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</si>
  <si>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</si>
  <si>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</si>
  <si>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</si>
  <si>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</si>
  <si>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</si>
  <si>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</si>
  <si>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</si>
  <si>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</si>
  <si>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</si>
  <si>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</si>
  <si>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</si>
  <si>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</si>
  <si>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</si>
  <si>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</si>
  <si>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</si>
  <si>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</si>
  <si>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</si>
  <si>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</si>
  <si>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</si>
  <si>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</si>
  <si>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</si>
  <si>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</si>
  <si>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</si>
  <si>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</si>
  <si>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</si>
  <si>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</si>
  <si>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</si>
  <si>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</si>
  <si>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</si>
  <si>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</si>
  <si>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</si>
  <si>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</si>
  <si>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</si>
  <si>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</si>
  <si>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</si>
  <si>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</si>
  <si>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</si>
  <si>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</si>
  <si>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</si>
  <si>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</si>
  <si>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</si>
  <si>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</si>
  <si>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</si>
  <si>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</si>
  <si>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</si>
  <si>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</si>
  <si>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</si>
  <si>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</si>
  <si>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</si>
  <si>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</si>
  <si>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</si>
  <si>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</si>
  <si>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</si>
  <si>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</si>
  <si>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</si>
  <si>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</si>
  <si>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</si>
  <si>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</si>
  <si>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</si>
  <si>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</si>
  <si>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</si>
  <si>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</si>
  <si>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</si>
  <si>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</si>
  <si>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</si>
  <si>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</si>
  <si>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</si>
  <si>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</si>
  <si>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</si>
  <si>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</si>
  <si>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</si>
  <si>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</si>
  <si>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</si>
  <si>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</si>
  <si>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</si>
  <si>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</si>
  <si>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</si>
  <si>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</si>
  <si>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</si>
  <si>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</si>
  <si>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</si>
  <si>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</si>
  <si>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</si>
  <si>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</si>
  <si>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</si>
  <si>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</si>
  <si>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</si>
  <si>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</si>
  <si>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</si>
  <si>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</si>
  <si>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</si>
  <si>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</si>
  <si>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</si>
  <si>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</si>
  <si>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</si>
  <si>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</si>
  <si>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</si>
  <si>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</si>
  <si>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</si>
  <si>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</si>
  <si>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</si>
  <si>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</si>
  <si>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</si>
  <si>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</si>
  <si>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</si>
  <si>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</si>
  <si>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</si>
  <si>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</si>
  <si>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</si>
  <si>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</si>
  <si>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</si>
  <si>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</si>
  <si>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</si>
  <si>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</si>
  <si>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</si>
  <si>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</si>
  <si>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</si>
  <si>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</si>
  <si>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</si>
  <si>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</si>
  <si>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</si>
  <si>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</si>
  <si>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</si>
  <si>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</si>
  <si>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</si>
  <si>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</si>
  <si>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</si>
  <si>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</si>
  <si>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</si>
  <si>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</si>
  <si>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</si>
  <si>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</si>
  <si>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</si>
  <si>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</si>
  <si>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</si>
  <si>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</si>
  <si>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</si>
  <si>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</si>
  <si>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</si>
  <si>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</si>
  <si>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</si>
  <si>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</si>
  <si>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</si>
  <si>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</si>
  <si>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</si>
  <si>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</si>
  <si>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</si>
  <si>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</si>
  <si>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</si>
  <si>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</si>
  <si>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</si>
  <si>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</si>
  <si>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</si>
  <si>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</si>
  <si>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</si>
  <si>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</si>
  <si>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</si>
  <si>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</si>
  <si>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</si>
  <si>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</si>
  <si>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</si>
  <si>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</si>
  <si>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</si>
  <si>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</si>
  <si>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</si>
  <si>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</si>
  <si>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</si>
  <si>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</si>
  <si>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</si>
  <si>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</si>
  <si>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</si>
  <si>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</si>
  <si>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</si>
  <si>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</si>
  <si>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</si>
  <si>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</si>
  <si>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</si>
  <si>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</si>
  <si>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</si>
  <si>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</si>
  <si>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</si>
  <si>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</si>
  <si>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</si>
  <si>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</si>
  <si>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</si>
  <si>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</si>
  <si>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</si>
  <si>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</si>
  <si>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</si>
  <si>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</si>
  <si>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</si>
  <si>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</si>
  <si>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</si>
  <si>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</si>
  <si>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</si>
  <si>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</si>
  <si>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</si>
  <si>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</si>
  <si>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</si>
  <si>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</si>
  <si>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</si>
  <si>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</si>
  <si>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</si>
  <si>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</si>
  <si>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</si>
  <si>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</si>
  <si>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</si>
  <si>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</si>
  <si>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</si>
  <si>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</si>
  <si>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</si>
  <si>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</si>
  <si>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</si>
  <si>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</si>
  <si>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</si>
  <si>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</si>
  <si>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</si>
  <si>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</si>
  <si>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</si>
  <si>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</si>
  <si>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</si>
  <si>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</si>
  <si>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</si>
  <si>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</si>
  <si>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</si>
  <si>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</si>
  <si>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</si>
  <si>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</si>
  <si>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</si>
  <si>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</si>
  <si>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</si>
  <si>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</si>
  <si>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</si>
  <si>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</si>
  <si>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</si>
  <si>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</si>
  <si>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</si>
  <si>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</si>
  <si>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</si>
  <si>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</si>
  <si>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</si>
  <si>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</si>
  <si>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</si>
  <si>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</si>
  <si>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</si>
  <si>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</si>
  <si>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</si>
  <si>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</si>
  <si>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</si>
  <si>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</si>
  <si>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</si>
  <si>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</si>
  <si>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</si>
  <si>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</si>
  <si>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</si>
  <si>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</si>
  <si>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</si>
  <si>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</si>
  <si>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</si>
  <si>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</si>
  <si>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</si>
  <si>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</si>
  <si>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</si>
  <si>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</si>
  <si>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</si>
  <si>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</si>
  <si>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</si>
  <si>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</si>
  <si>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</si>
  <si>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</si>
  <si>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</si>
  <si>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</si>
  <si>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</si>
  <si>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</si>
  <si>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</si>
  <si>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</si>
  <si>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</si>
  <si>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</si>
  <si>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</si>
  <si>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</si>
  <si>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</si>
  <si>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</si>
  <si>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</si>
  <si>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</si>
  <si>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</si>
  <si>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</si>
  <si>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</si>
  <si>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</si>
  <si>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</si>
  <si>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</si>
  <si>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</si>
  <si>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</si>
  <si>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</si>
  <si>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</si>
  <si>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</si>
  <si>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</si>
  <si>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</si>
  <si>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</si>
  <si>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</si>
  <si>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</si>
  <si>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</si>
  <si>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</si>
  <si>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</si>
  <si>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</si>
  <si>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</si>
  <si>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</si>
  <si>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</si>
  <si>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</si>
  <si>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</si>
  <si>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</si>
  <si>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</si>
  <si>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</si>
  <si>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</si>
  <si>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</si>
  <si>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</si>
  <si>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</si>
  <si>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</si>
  <si>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</si>
  <si>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</si>
  <si>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</si>
  <si>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</si>
  <si>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</si>
  <si>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</si>
  <si>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</si>
  <si>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</si>
  <si>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</si>
  <si>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</si>
  <si>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</si>
  <si>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</si>
  <si>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</si>
  <si>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</si>
  <si>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</si>
  <si>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</si>
  <si>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</si>
  <si>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</si>
  <si>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</si>
  <si>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</si>
  <si>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</si>
  <si>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</si>
  <si>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</si>
  <si>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</si>
  <si>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</si>
  <si>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</si>
  <si>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</si>
  <si>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</si>
  <si>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</si>
  <si>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</si>
  <si>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</si>
  <si>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</si>
  <si>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</si>
  <si>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</si>
  <si>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</si>
  <si>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</si>
  <si>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</si>
  <si>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</si>
  <si>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</si>
  <si>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</si>
  <si>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</si>
  <si>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</si>
  <si>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</si>
  <si>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</si>
  <si>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</si>
  <si>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</si>
  <si>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</si>
  <si>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</si>
  <si>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</si>
  <si>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</si>
  <si>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</si>
  <si>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</si>
  <si>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</si>
  <si>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</si>
  <si>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</si>
  <si>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</si>
  <si>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</si>
  <si>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</si>
  <si>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</si>
  <si>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</si>
  <si>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</si>
  <si>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</si>
  <si>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</si>
  <si>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</si>
  <si>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</si>
  <si>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</si>
  <si>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</si>
  <si>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</si>
  <si>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</si>
  <si>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</si>
  <si>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</si>
  <si>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</si>
  <si>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</si>
  <si>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</si>
  <si>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</si>
  <si>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</si>
  <si>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</si>
  <si>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</si>
  <si>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</si>
  <si>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</si>
  <si>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</si>
  <si>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</si>
  <si>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</si>
  <si>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</si>
  <si>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</si>
  <si>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</si>
  <si>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</si>
  <si>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</si>
  <si>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</si>
  <si>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</si>
  <si>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</si>
  <si>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</si>
  <si>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</si>
  <si>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</si>
  <si>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</si>
  <si>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</si>
  <si>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</si>
  <si>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</si>
  <si>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</si>
  <si>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</si>
  <si>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</si>
  <si>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</si>
  <si>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</si>
  <si>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</si>
  <si>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</si>
  <si>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</si>
  <si>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</si>
  <si>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</si>
  <si>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</si>
  <si>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</si>
  <si>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</si>
  <si>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</si>
  <si>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</si>
  <si>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</si>
  <si>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</si>
  <si>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</si>
  <si>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</si>
  <si>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</si>
  <si>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</si>
  <si>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</si>
  <si>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</si>
  <si>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</si>
  <si>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</si>
  <si>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</si>
  <si>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</si>
  <si>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</si>
  <si>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</si>
  <si>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</si>
  <si>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</si>
  <si>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</si>
  <si>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</si>
  <si>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</si>
  <si>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</si>
  <si>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</si>
  <si>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</si>
  <si>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</si>
  <si>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</si>
  <si>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</si>
  <si>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</si>
  <si>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</si>
  <si>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</si>
  <si>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</si>
  <si>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</si>
  <si>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</si>
  <si>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</si>
  <si>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</si>
  <si>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</si>
  <si>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</si>
  <si>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</si>
  <si>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</si>
  <si>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</si>
  <si>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</si>
  <si>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</si>
  <si>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</si>
  <si>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</si>
  <si>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</si>
  <si>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</si>
  <si>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</si>
  <si>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</si>
  <si>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</si>
  <si>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</si>
  <si>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</si>
  <si>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</si>
  <si>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</si>
  <si>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</si>
  <si>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</si>
  <si>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</si>
  <si>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</si>
  <si>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</si>
  <si>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</si>
  <si>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</si>
  <si>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</si>
  <si>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</si>
  <si>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</si>
  <si>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</si>
  <si>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</si>
  <si>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</si>
  <si>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</si>
  <si>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</si>
  <si>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</si>
  <si>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</si>
  <si>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</si>
  <si>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</si>
  <si>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</si>
  <si>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</si>
  <si>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</si>
  <si>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</si>
  <si>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</si>
  <si>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</si>
  <si>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</si>
  <si>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</si>
  <si>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</si>
  <si>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</si>
  <si>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</si>
  <si>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</si>
  <si>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</si>
  <si>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</si>
  <si>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</si>
  <si>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</si>
  <si>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</si>
  <si>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</si>
  <si>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</si>
  <si>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</si>
  <si>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</si>
  <si>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</si>
  <si>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</si>
  <si>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</si>
  <si>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</si>
  <si>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</si>
  <si>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</si>
  <si>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</si>
  <si>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</si>
  <si>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</si>
  <si>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</si>
  <si>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</si>
  <si>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</si>
  <si>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</si>
  <si>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</si>
  <si>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</si>
  <si>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</si>
  <si>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</si>
  <si>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</si>
  <si>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</si>
  <si>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</si>
  <si>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</si>
  <si>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</si>
  <si>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</si>
  <si>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</si>
  <si>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</si>
  <si>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</si>
  <si>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</si>
  <si>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</si>
  <si>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</si>
  <si>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</si>
  <si>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</si>
  <si>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</si>
  <si>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</si>
  <si>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</si>
  <si>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</si>
  <si>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</si>
  <si>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</si>
  <si>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</si>
  <si>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</si>
  <si>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</si>
  <si>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</si>
  <si>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</si>
  <si>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</si>
  <si>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</si>
  <si>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</si>
  <si>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</si>
  <si>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</si>
  <si>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</si>
  <si>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</si>
  <si>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</si>
  <si>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</si>
  <si>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</si>
  <si>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</si>
  <si>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</si>
  <si>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</si>
  <si>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</si>
  <si>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</si>
  <si>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</si>
  <si>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</si>
  <si>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</si>
  <si>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</si>
  <si>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</si>
  <si>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</si>
  <si>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</si>
  <si>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</si>
  <si>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</si>
  <si>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</si>
  <si>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</si>
  <si>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</si>
  <si>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</si>
  <si>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</si>
  <si>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</si>
  <si>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</si>
  <si>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</si>
  <si>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</si>
  <si>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</si>
  <si>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</si>
  <si>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</si>
  <si>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</si>
  <si>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</si>
  <si>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</si>
  <si>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</si>
  <si>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</si>
  <si>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</si>
  <si>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</si>
  <si>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</si>
  <si>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</si>
  <si>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</si>
  <si>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</si>
  <si>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</si>
  <si>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</si>
  <si>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</si>
  <si>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</si>
  <si>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</si>
  <si>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</si>
  <si>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</si>
  <si>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</si>
  <si>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</si>
  <si>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</si>
  <si>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</si>
  <si>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</si>
  <si>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</si>
  <si>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</si>
  <si>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</si>
  <si>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</si>
  <si>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</si>
  <si>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</si>
  <si>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</si>
  <si>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</si>
  <si>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</si>
  <si>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</si>
  <si>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</si>
  <si>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</si>
  <si>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</si>
  <si>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</si>
  <si>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</si>
  <si>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</si>
  <si>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</si>
  <si>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</si>
  <si>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</si>
  <si>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</si>
  <si>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</si>
  <si>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</si>
  <si>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</si>
  <si>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</si>
  <si>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</si>
  <si>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</si>
  <si>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</si>
  <si>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</si>
  <si>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</si>
  <si>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</si>
  <si>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</si>
  <si>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</si>
  <si>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</si>
  <si>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</si>
  <si>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</si>
  <si>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</si>
  <si>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</si>
  <si>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</si>
  <si>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</si>
  <si>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</si>
  <si>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</si>
  <si>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</si>
  <si>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</si>
  <si>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</si>
  <si>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</si>
  <si>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</si>
  <si>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</si>
  <si>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</si>
  <si>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</si>
  <si>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</si>
  <si>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</si>
  <si>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</si>
  <si>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</si>
  <si>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</si>
  <si>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</si>
  <si>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</si>
  <si>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</si>
  <si>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</si>
  <si>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</si>
  <si>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</si>
  <si>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</si>
  <si>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</si>
  <si>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</si>
  <si>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</si>
  <si>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</si>
  <si>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</si>
  <si>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</si>
  <si>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</si>
  <si>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</si>
  <si>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</si>
  <si>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</si>
  <si>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</si>
  <si>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</si>
  <si>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</si>
  <si>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</si>
  <si>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</si>
  <si>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</si>
  <si>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</si>
  <si>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</si>
  <si>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</si>
  <si>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</si>
  <si>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</si>
  <si>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</si>
  <si>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</si>
  <si>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</si>
  <si>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</si>
  <si>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</si>
  <si>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</si>
  <si>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</si>
  <si>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</si>
  <si>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</si>
  <si>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</si>
  <si>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</si>
  <si>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</si>
  <si>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</si>
  <si>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</si>
  <si>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</si>
  <si>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</si>
  <si>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</si>
  <si>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</si>
  <si>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</si>
  <si>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</si>
  <si>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</si>
  <si>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</si>
  <si>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</si>
  <si>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</si>
  <si>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</si>
  <si>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</si>
  <si>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</si>
  <si>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</si>
  <si>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</si>
  <si>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</si>
  <si>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</si>
  <si>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</si>
  <si>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</si>
  <si>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</si>
  <si>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</si>
  <si>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</si>
  <si>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</si>
  <si>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</si>
  <si>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</si>
  <si>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</si>
  <si>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</si>
  <si>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</si>
  <si>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</si>
  <si>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</si>
  <si>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</si>
  <si>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</si>
  <si>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</si>
  <si>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</si>
  <si>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</si>
  <si>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</si>
  <si>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</si>
  <si>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</si>
  <si>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</si>
  <si>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</si>
  <si>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</si>
  <si>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</si>
  <si>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</si>
  <si>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</si>
  <si>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</si>
  <si>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</si>
  <si>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</si>
  <si>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</si>
  <si>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</si>
  <si>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</si>
  <si>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</si>
  <si>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</si>
  <si>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</si>
  <si>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</si>
  <si>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</si>
  <si>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</si>
  <si>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</si>
  <si>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</si>
  <si>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</si>
  <si>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</si>
  <si>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</si>
  <si>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</si>
  <si>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</si>
  <si>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</si>
  <si>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</si>
  <si>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</si>
  <si>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</si>
  <si>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</si>
  <si>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</si>
  <si>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</si>
  <si>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</si>
  <si>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</si>
  <si>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</si>
  <si>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</si>
  <si>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</si>
  <si>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</si>
  <si>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</si>
  <si>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</si>
  <si>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</si>
  <si>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</si>
  <si>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</si>
  <si>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</si>
  <si>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</si>
  <si>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</si>
  <si>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</si>
  <si>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</si>
  <si>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</si>
  <si>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</si>
  <si>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</si>
  <si>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</si>
  <si>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</si>
  <si>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</si>
  <si>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</si>
  <si>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</si>
  <si>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</si>
  <si>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</si>
  <si>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</si>
  <si>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</si>
  <si>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</si>
  <si>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</si>
  <si>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</si>
  <si>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</si>
  <si>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</si>
  <si>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</si>
  <si>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</si>
  <si>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</si>
  <si>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</si>
  <si>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</si>
  <si>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</si>
  <si>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</si>
  <si>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</si>
  <si>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</si>
  <si>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</si>
  <si>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</si>
  <si>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</si>
  <si>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</si>
  <si>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</si>
  <si>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</si>
  <si>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</si>
  <si>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</si>
  <si>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</si>
  <si>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</si>
  <si>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</si>
  <si>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</si>
  <si>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</si>
  <si>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</si>
  <si>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</si>
  <si>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</si>
  <si>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</si>
  <si>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</si>
  <si>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</si>
  <si>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</si>
  <si>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</si>
  <si>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</si>
  <si>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</si>
  <si>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</si>
  <si>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</si>
  <si>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</si>
  <si>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</si>
  <si>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</si>
  <si>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</si>
  <si>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</si>
  <si>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</si>
  <si>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</si>
  <si>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</si>
  <si>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</si>
  <si>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</si>
  <si>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</si>
  <si>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</si>
  <si>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</si>
  <si>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</si>
  <si>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</si>
  <si>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</si>
  <si>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</si>
  <si>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</si>
  <si>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</si>
  <si>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</si>
  <si>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</si>
  <si>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</si>
  <si>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</si>
  <si>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</si>
  <si>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</si>
  <si>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</si>
  <si>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</si>
  <si>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</si>
  <si>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</si>
  <si>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</si>
  <si>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</si>
  <si>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</si>
  <si>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</si>
  <si>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</si>
  <si>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</si>
  <si>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</si>
  <si>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</si>
  <si>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</si>
  <si>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</si>
  <si>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</si>
  <si>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</si>
  <si>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</si>
  <si>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</si>
  <si>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</si>
  <si>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</si>
  <si>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</si>
  <si>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</si>
  <si>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</si>
  <si>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</si>
  <si>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</si>
  <si>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</si>
  <si>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</si>
  <si>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</si>
  <si>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</si>
  <si>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</si>
  <si>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</si>
  <si>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</si>
  <si>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</si>
  <si>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</si>
  <si>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</si>
  <si>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</si>
  <si>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</si>
  <si>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</si>
  <si>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</si>
  <si>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</si>
  <si>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</si>
  <si>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</si>
  <si>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</si>
  <si>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</si>
  <si>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</si>
  <si>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</si>
  <si>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</si>
  <si>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</si>
  <si>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</si>
  <si>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</si>
  <si>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</si>
  <si>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</si>
  <si>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</si>
  <si>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</si>
  <si>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</si>
  <si>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</si>
  <si>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</si>
  <si>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</si>
  <si>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</si>
  <si>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</si>
  <si>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</si>
  <si>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</si>
  <si>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</si>
  <si>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</si>
  <si>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</si>
  <si>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</si>
  <si>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</si>
  <si>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</si>
  <si>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</si>
  <si>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</si>
  <si>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</si>
  <si>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</si>
  <si>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</si>
  <si>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</si>
  <si>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</si>
  <si>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</si>
  <si>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</si>
  <si>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</si>
  <si>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</si>
  <si>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</si>
  <si>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</si>
  <si>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</si>
  <si>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</si>
  <si>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</si>
  <si>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</si>
  <si>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</si>
  <si>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</si>
  <si>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</si>
  <si>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</si>
  <si>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</si>
  <si>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</si>
  <si>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</si>
  <si>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</si>
  <si>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</si>
  <si>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</si>
  <si>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</si>
  <si>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</si>
  <si>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</si>
  <si>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</si>
  <si>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</si>
  <si>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</si>
  <si>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</si>
  <si>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</si>
  <si>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</si>
  <si>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</si>
  <si>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</si>
  <si>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</si>
  <si>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</si>
  <si>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</si>
  <si>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</si>
  <si>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</si>
  <si>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</si>
  <si>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</si>
  <si>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</si>
  <si>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</si>
  <si>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</si>
  <si>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</si>
  <si>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</si>
  <si>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</si>
  <si>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</si>
  <si>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</si>
  <si>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</si>
  <si>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</si>
  <si>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</si>
  <si>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</si>
  <si>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</si>
  <si>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</si>
  <si>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</si>
  <si>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</si>
  <si>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</si>
  <si>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</si>
  <si>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</si>
  <si>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</si>
  <si>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</si>
  <si>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</si>
  <si>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</si>
  <si>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</si>
  <si>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</si>
  <si>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</si>
  <si>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</si>
  <si>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</si>
  <si>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</si>
  <si>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</si>
  <si>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</si>
  <si>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</si>
  <si>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</si>
  <si>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</si>
  <si>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</si>
  <si>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</si>
  <si>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</si>
  <si>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</si>
  <si>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</si>
  <si>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</si>
  <si>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</si>
  <si>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</si>
  <si>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</si>
  <si>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</si>
  <si>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</si>
  <si>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</si>
  <si>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</si>
  <si>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</si>
  <si>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</si>
  <si>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</si>
  <si>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</si>
  <si>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</si>
  <si>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</si>
  <si>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</si>
  <si>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</si>
  <si>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</si>
  <si>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</si>
  <si>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</si>
  <si>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</si>
  <si>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</si>
  <si>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</si>
  <si>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</si>
  <si>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</si>
  <si>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</si>
  <si>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</si>
  <si>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</si>
  <si>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</si>
  <si>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</si>
  <si>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</si>
  <si>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</si>
  <si>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</si>
  <si>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</si>
  <si>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</si>
  <si>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</si>
  <si>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</si>
  <si>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</si>
  <si>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</si>
  <si>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</si>
  <si>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</si>
  <si>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</si>
  <si>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</si>
  <si>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</si>
  <si>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</si>
  <si>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</si>
  <si>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</si>
  <si>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</si>
  <si>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</si>
  <si>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</si>
  <si>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</si>
  <si>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</si>
  <si>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</si>
  <si>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</si>
  <si>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</si>
  <si>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</si>
  <si>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</si>
  <si>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</si>
  <si>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</si>
  <si>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</si>
  <si>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</si>
  <si>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</si>
  <si>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</si>
  <si>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</si>
  <si>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</si>
  <si>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</si>
  <si>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</si>
  <si>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</si>
  <si>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</si>
  <si>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</si>
  <si>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</si>
  <si>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</si>
  <si>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</si>
  <si>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</si>
  <si>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</si>
  <si>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</si>
  <si>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</si>
  <si>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</si>
  <si>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</si>
  <si>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</si>
  <si>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</si>
  <si>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</si>
  <si>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</si>
  <si>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</si>
  <si>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</si>
  <si>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</si>
  <si>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</si>
  <si>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</si>
  <si>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</si>
  <si>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</si>
  <si>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</si>
  <si>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</si>
  <si>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</si>
  <si>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</si>
  <si>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</si>
  <si>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</si>
  <si>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</si>
  <si>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</si>
  <si>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</si>
  <si>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</si>
  <si>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</si>
  <si>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</si>
  <si>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</si>
  <si>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</si>
  <si>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</si>
  <si>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</si>
  <si>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</si>
  <si>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</si>
  <si>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</si>
  <si>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</si>
  <si>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</si>
  <si>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</si>
  <si>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</si>
  <si>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</si>
  <si>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</si>
  <si>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</si>
  <si>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</si>
  <si>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</si>
  <si>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</si>
  <si>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</si>
  <si>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</si>
  <si>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</si>
  <si>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</si>
  <si>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</si>
  <si>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</si>
  <si>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</si>
  <si>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</si>
  <si>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</si>
  <si>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</si>
  <si>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</si>
  <si>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</si>
  <si>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</si>
  <si>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</si>
  <si>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</si>
  <si>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</si>
  <si>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</si>
  <si>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</si>
  <si>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</si>
  <si>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</si>
  <si>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</si>
  <si>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</si>
  <si>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</si>
  <si>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</si>
  <si>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</si>
  <si>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</si>
  <si>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</si>
  <si>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</si>
  <si>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</si>
  <si>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</si>
  <si>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</si>
  <si>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</si>
  <si>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</si>
  <si>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</si>
  <si>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</si>
  <si>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</si>
  <si>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</si>
  <si>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</si>
  <si>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</si>
  <si>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</si>
  <si>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</si>
  <si>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</si>
  <si>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</si>
  <si>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</si>
  <si>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</si>
  <si>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</si>
  <si>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</si>
  <si>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</si>
  <si>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</si>
  <si>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</si>
  <si>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</si>
  <si>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</si>
  <si>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</si>
  <si>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</si>
  <si>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</si>
  <si>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</si>
  <si>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</si>
  <si>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</si>
  <si>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</si>
  <si>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</si>
  <si>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</si>
  <si>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</si>
  <si>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</si>
  <si>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</si>
  <si>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</si>
  <si>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</si>
  <si>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</si>
  <si>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</si>
  <si>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</si>
  <si>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</si>
  <si>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</si>
  <si>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</si>
  <si>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</si>
  <si>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</si>
  <si>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</si>
  <si>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</si>
  <si>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</si>
  <si>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</si>
  <si>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</si>
  <si>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</si>
  <si>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</si>
  <si>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</si>
  <si>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</si>
  <si>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</si>
  <si>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</si>
  <si>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</si>
  <si>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</si>
  <si>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</si>
  <si>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</si>
  <si>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</si>
  <si>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</si>
  <si>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</si>
  <si>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</si>
  <si>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</si>
  <si>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</si>
  <si>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</si>
  <si>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</si>
  <si>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</si>
  <si>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</si>
  <si>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</si>
  <si>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</si>
  <si>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</si>
  <si>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</si>
  <si>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</si>
  <si>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</si>
  <si>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</si>
  <si>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</si>
  <si>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</si>
  <si>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</si>
  <si>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</si>
  <si>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</si>
  <si>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</si>
  <si>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</si>
  <si>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</si>
  <si>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</si>
  <si>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</si>
  <si>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</si>
  <si>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</si>
  <si>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</si>
  <si>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</si>
  <si>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</si>
  <si>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</si>
  <si>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</si>
  <si>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</si>
  <si>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</si>
  <si>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</si>
  <si>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</si>
  <si>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</si>
  <si>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</si>
  <si>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</si>
  <si>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</si>
  <si>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</si>
  <si>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</si>
  <si>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</si>
  <si>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</si>
  <si>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</si>
  <si>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</si>
  <si>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</si>
  <si>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</si>
  <si>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</si>
  <si>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</si>
  <si>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</si>
  <si>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</si>
  <si>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</si>
  <si>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</si>
  <si>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</si>
  <si>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</si>
  <si>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</si>
  <si>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</si>
  <si>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</si>
  <si>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</si>
  <si>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</si>
  <si>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</si>
  <si>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</si>
  <si>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</si>
  <si>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</si>
  <si>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</si>
  <si>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</si>
  <si>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</si>
  <si>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</si>
  <si>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</si>
  <si>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</si>
  <si>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</si>
  <si>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</si>
  <si>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</si>
  <si>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</si>
  <si>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</si>
  <si>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</si>
  <si>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</si>
  <si>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</si>
  <si>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</si>
  <si>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</si>
  <si>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</si>
  <si>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</si>
  <si>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</si>
  <si>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</si>
  <si>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</si>
  <si>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</si>
  <si>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</si>
  <si>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</si>
  <si>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</si>
  <si>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</si>
  <si>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</si>
  <si>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</si>
  <si>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</si>
  <si>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</si>
  <si>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</si>
  <si>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</si>
  <si>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</si>
  <si>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</si>
  <si>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</si>
  <si>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</si>
  <si>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</si>
  <si>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</si>
  <si>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</si>
  <si>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</si>
  <si>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</si>
  <si>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</si>
  <si>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</si>
  <si>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</si>
  <si>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</si>
  <si>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</si>
  <si>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</si>
  <si>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</si>
  <si>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</si>
  <si>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</si>
  <si>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</si>
  <si>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</si>
  <si>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</si>
  <si>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</si>
  <si>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</si>
  <si>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</si>
  <si>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</si>
  <si>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</si>
  <si>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</si>
  <si>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</si>
  <si>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</si>
  <si>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</si>
  <si>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</si>
  <si>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</si>
  <si>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</si>
  <si>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</si>
  <si>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</si>
  <si>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</si>
  <si>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</si>
  <si>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</si>
  <si>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</si>
  <si>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</si>
  <si>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</si>
  <si>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</si>
  <si>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</si>
  <si>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</si>
  <si>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</si>
  <si>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</si>
  <si>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</si>
  <si>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</si>
  <si>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</si>
  <si>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</si>
  <si>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</si>
  <si>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</si>
  <si>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</si>
  <si>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</si>
  <si>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</si>
  <si>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</si>
  <si>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</si>
  <si>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</si>
  <si>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</si>
  <si>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</si>
  <si>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</si>
  <si>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</si>
  <si>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</si>
  <si>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</si>
  <si>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</si>
  <si>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</si>
  <si>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</si>
  <si>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</si>
  <si>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</si>
  <si>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</si>
  <si>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</si>
  <si>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</si>
  <si>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</si>
  <si>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</si>
  <si>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</si>
  <si>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</si>
  <si>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</si>
  <si>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</si>
  <si>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</si>
  <si>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</si>
  <si>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</si>
  <si>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</si>
  <si>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</si>
  <si>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</si>
  <si>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</si>
  <si>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</si>
  <si>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</si>
  <si>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</si>
  <si>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</si>
  <si>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</si>
  <si>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</si>
  <si>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</si>
  <si>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</si>
  <si>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</si>
  <si>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</si>
  <si>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</si>
  <si>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</si>
  <si>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</si>
  <si>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</si>
  <si>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</si>
  <si>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</si>
  <si>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</si>
  <si>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</si>
  <si>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</si>
  <si>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</si>
  <si>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</si>
  <si>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</si>
  <si>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</si>
  <si>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</si>
  <si>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</si>
  <si>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</si>
  <si>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</si>
  <si>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</si>
  <si>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</si>
  <si>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</si>
  <si>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</si>
  <si>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</si>
  <si>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</si>
  <si>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</si>
  <si>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</si>
  <si>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</si>
  <si>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</si>
  <si>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</si>
  <si>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</si>
  <si>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</si>
  <si>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</si>
  <si>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</si>
  <si>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</si>
  <si>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</si>
  <si>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</si>
  <si>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</si>
  <si>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</si>
  <si>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</si>
  <si>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</si>
  <si>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</si>
  <si>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</si>
  <si>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</si>
  <si>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</si>
  <si>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</si>
  <si>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</si>
  <si>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</si>
  <si>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</si>
  <si>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</si>
  <si>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</si>
  <si>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</si>
  <si>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</si>
  <si>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</si>
  <si>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</si>
  <si>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</si>
  <si>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</si>
  <si>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</si>
  <si>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</si>
  <si>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</si>
  <si>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</si>
  <si>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</si>
  <si>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</si>
  <si>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</si>
  <si>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</si>
  <si>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</si>
  <si>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</si>
  <si>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</si>
  <si>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</si>
  <si>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</si>
  <si>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</si>
  <si>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</si>
  <si>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</si>
  <si>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</si>
  <si>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</si>
  <si>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</si>
  <si>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</si>
  <si>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</si>
  <si>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</si>
  <si>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</si>
  <si>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</si>
  <si>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</si>
  <si>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</si>
  <si>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</si>
  <si>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</si>
  <si>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</si>
  <si>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</si>
  <si>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</si>
  <si>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</si>
  <si>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</si>
  <si>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</si>
  <si>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</si>
  <si>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</si>
  <si>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</si>
  <si>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</si>
  <si>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</si>
  <si>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</si>
  <si>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</si>
  <si>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</si>
  <si>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</si>
  <si>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</si>
  <si>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</si>
  <si>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</si>
  <si>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</si>
  <si>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</si>
  <si>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</si>
  <si>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</si>
  <si>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</si>
  <si>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</si>
  <si>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</si>
  <si>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</si>
  <si>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</si>
  <si>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</si>
  <si>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</si>
  <si>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</si>
  <si>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</si>
  <si>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</si>
  <si>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</si>
  <si>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</si>
  <si>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</si>
  <si>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</si>
  <si>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</si>
  <si>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</si>
  <si>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</si>
  <si>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</si>
  <si>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</si>
  <si>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</si>
  <si>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</si>
  <si>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</si>
  <si>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</si>
  <si>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</si>
  <si>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</si>
  <si>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</si>
  <si>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</si>
  <si>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</si>
  <si>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</si>
  <si>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</si>
  <si>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</si>
  <si>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</si>
  <si>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</si>
  <si>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</si>
  <si>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</si>
  <si>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</si>
  <si>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</si>
  <si>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</si>
  <si>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</si>
  <si>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</si>
  <si>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</si>
  <si>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</si>
  <si>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</si>
  <si>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</si>
  <si>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</si>
  <si>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</si>
  <si>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</si>
  <si>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</si>
  <si>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</si>
  <si>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</si>
  <si>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</si>
  <si>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</si>
  <si>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</si>
  <si>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</si>
  <si>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</si>
  <si>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</si>
  <si>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</si>
  <si>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</si>
  <si>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</si>
  <si>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</si>
  <si>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</si>
  <si>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</si>
  <si>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</si>
  <si>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</si>
  <si>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</si>
  <si>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</si>
  <si>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</si>
  <si>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</si>
  <si>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</si>
  <si>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</si>
  <si>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</si>
  <si>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</si>
  <si>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</si>
  <si>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</si>
  <si>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</si>
  <si>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</si>
  <si>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</si>
  <si>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</si>
  <si>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</si>
  <si>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</si>
  <si>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</si>
  <si>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</si>
  <si>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</si>
  <si>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</si>
  <si>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</si>
  <si>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</si>
  <si>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</si>
  <si>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</si>
  <si>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</si>
  <si>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</si>
  <si>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</si>
  <si>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</si>
  <si>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</si>
  <si>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</si>
  <si>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</si>
  <si>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</si>
  <si>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</si>
  <si>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</si>
  <si>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</si>
  <si>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</si>
  <si>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</si>
  <si>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</si>
  <si>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</si>
  <si>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</si>
  <si>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</si>
  <si>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</si>
  <si>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</si>
  <si>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</si>
  <si>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</si>
  <si>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</si>
  <si>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</si>
  <si>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</si>
  <si>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</si>
  <si>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</si>
  <si>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</si>
  <si>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</si>
  <si>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</si>
  <si>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</si>
  <si>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</si>
  <si>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</si>
  <si>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</si>
  <si>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</si>
  <si>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</si>
  <si>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</si>
  <si>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</si>
  <si>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</si>
  <si>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</si>
  <si>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</si>
  <si>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</si>
  <si>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</si>
  <si>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</si>
  <si>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</si>
  <si>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</si>
  <si>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</si>
  <si>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</si>
  <si>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</si>
  <si>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</si>
  <si>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</si>
  <si>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</si>
  <si>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</si>
  <si>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</si>
  <si>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</si>
  <si>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</si>
  <si>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</si>
  <si>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</si>
  <si>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</si>
  <si>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</si>
  <si>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</si>
  <si>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</si>
  <si>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</si>
  <si>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</si>
  <si>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</si>
  <si>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</si>
  <si>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</si>
  <si>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</si>
  <si>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</si>
  <si>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</si>
  <si>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</si>
  <si>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</si>
  <si>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</si>
  <si>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</si>
  <si>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</si>
  <si>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</si>
  <si>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</si>
  <si>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</si>
  <si>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</si>
  <si>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</si>
  <si>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</si>
  <si>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</si>
  <si>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</si>
  <si>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</si>
  <si>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</si>
  <si>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</si>
  <si>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</si>
  <si>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</si>
  <si>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</si>
  <si>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</si>
  <si>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</si>
  <si>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</si>
  <si>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</si>
  <si>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</si>
  <si>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</si>
  <si>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</si>
  <si>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</si>
  <si>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</si>
  <si>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</si>
  <si>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</si>
  <si>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</si>
  <si>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</si>
  <si>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</si>
  <si>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</si>
  <si>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</si>
  <si>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</si>
  <si>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</si>
  <si>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</si>
  <si>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</si>
  <si>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</si>
  <si>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</si>
  <si>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</si>
  <si>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</si>
  <si>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</si>
  <si>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</si>
  <si>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</si>
  <si>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</si>
  <si>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</si>
  <si>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</si>
  <si>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</si>
  <si>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</si>
  <si>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</si>
  <si>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</si>
  <si>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</si>
  <si>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</si>
  <si>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</si>
  <si>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</si>
  <si>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</si>
  <si>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</si>
  <si>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</si>
  <si>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</si>
  <si>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</si>
  <si>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</si>
  <si>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</si>
  <si>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</si>
  <si>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</si>
  <si>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</si>
  <si>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</si>
  <si>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</si>
  <si>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</si>
  <si>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</si>
  <si>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</si>
  <si>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</si>
  <si>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</si>
  <si>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</si>
  <si>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</si>
  <si>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</si>
  <si>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</si>
  <si>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</si>
  <si>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</si>
  <si>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</si>
  <si>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</si>
  <si>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</si>
  <si>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</si>
  <si>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</si>
  <si>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</si>
  <si>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</si>
  <si>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</si>
  <si>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</si>
  <si>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</si>
  <si>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</si>
  <si>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</si>
  <si>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</si>
  <si>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</si>
  <si>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</si>
  <si>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</si>
  <si>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</si>
  <si>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</si>
  <si>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</si>
  <si>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</si>
  <si>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</si>
  <si>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</si>
  <si>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</si>
  <si>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</si>
  <si>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</si>
  <si>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</si>
  <si>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</si>
  <si>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</si>
  <si>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</si>
  <si>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</si>
  <si>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</si>
  <si>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</si>
  <si>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</si>
  <si>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</si>
  <si>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</si>
  <si>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</si>
  <si>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</si>
  <si>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</si>
  <si>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</si>
  <si>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</si>
  <si>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</si>
  <si>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</si>
  <si>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</si>
  <si>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</si>
  <si>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</si>
  <si>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</si>
  <si>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</si>
  <si>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</si>
  <si>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</si>
  <si>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</si>
  <si>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</si>
  <si>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</si>
  <si>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</si>
  <si>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</si>
  <si>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</si>
  <si>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</si>
  <si>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</si>
  <si>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</si>
  <si>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</si>
  <si>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</si>
  <si>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</si>
  <si>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</si>
  <si>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</si>
  <si>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</si>
  <si>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</si>
  <si>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</si>
  <si>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</si>
  <si>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</si>
  <si>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</si>
  <si>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</si>
  <si>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</si>
  <si>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</si>
  <si>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</si>
  <si>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</si>
  <si>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</si>
  <si>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</si>
  <si>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</si>
  <si>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</si>
  <si>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</si>
  <si>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</si>
  <si>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</si>
  <si>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</si>
  <si>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</si>
  <si>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</si>
  <si>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</si>
  <si>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</si>
  <si>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</si>
  <si>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</si>
  <si>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</si>
  <si>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</si>
  <si>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</si>
  <si>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</si>
  <si>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</si>
  <si>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</si>
  <si>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</si>
  <si>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</si>
  <si>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</si>
  <si>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</si>
  <si>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</si>
  <si>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</si>
  <si>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</si>
  <si>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</si>
  <si>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</si>
  <si>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</si>
  <si>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</si>
  <si>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</si>
  <si>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</si>
  <si>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</si>
  <si>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</si>
  <si>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</si>
  <si>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</si>
  <si>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</si>
  <si>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</si>
  <si>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</si>
  <si>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</si>
  <si>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</si>
  <si>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</si>
  <si>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</si>
  <si>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</si>
  <si>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</si>
  <si>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</si>
  <si>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</si>
  <si>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</si>
  <si>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</si>
  <si>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</si>
  <si>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</si>
  <si>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</si>
  <si>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</si>
  <si>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</si>
  <si>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</si>
  <si>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</si>
  <si>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</si>
  <si>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</si>
  <si>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</si>
  <si>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</si>
  <si>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</si>
  <si>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</si>
  <si>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</si>
  <si>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</si>
  <si>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</si>
  <si>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</si>
  <si>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</si>
  <si>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</si>
  <si>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</si>
  <si>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</si>
  <si>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</si>
  <si>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</si>
  <si>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</si>
  <si>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</si>
  <si>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</si>
  <si>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</si>
  <si>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</si>
  <si>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</si>
  <si>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</si>
  <si>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</si>
  <si>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</si>
  <si>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</si>
  <si>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</si>
  <si>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</si>
  <si>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</si>
  <si>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</si>
  <si>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</si>
  <si>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</si>
  <si>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</si>
  <si>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</si>
  <si>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</si>
  <si>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</si>
  <si>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</si>
  <si>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</si>
  <si>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</si>
  <si>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</si>
  <si>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</si>
  <si>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</si>
  <si>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</si>
  <si>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</si>
  <si>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</si>
  <si>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</si>
  <si>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</si>
  <si>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</si>
  <si>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</si>
  <si>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</si>
  <si>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</si>
  <si>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</si>
  <si>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</si>
  <si>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</si>
  <si>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</si>
  <si>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</si>
  <si>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</si>
  <si>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</si>
  <si>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</si>
  <si>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</si>
  <si>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</si>
  <si>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</si>
  <si>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</si>
  <si>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</si>
  <si>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</si>
  <si>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</si>
  <si>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</si>
  <si>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</si>
  <si>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</si>
  <si>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</si>
  <si>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</si>
  <si>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</si>
  <si>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</si>
  <si>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</si>
  <si>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</si>
  <si>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</si>
  <si>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</si>
  <si>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</si>
  <si>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</si>
  <si>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</si>
  <si>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</si>
  <si>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</si>
  <si>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</si>
  <si>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</si>
  <si>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</si>
  <si>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</si>
  <si>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</si>
  <si>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</si>
  <si>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</si>
  <si>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</si>
  <si>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</si>
  <si>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</si>
  <si>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</si>
  <si>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</si>
  <si>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</si>
  <si>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</si>
  <si>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</si>
  <si>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</si>
  <si>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</si>
  <si>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</si>
  <si>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</si>
  <si>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</si>
  <si>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</si>
  <si>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</si>
  <si>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</si>
  <si>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</si>
  <si>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</si>
  <si>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</si>
  <si>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</si>
  <si>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</si>
  <si>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</si>
  <si>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</si>
  <si>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</si>
  <si>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</si>
  <si>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</si>
  <si>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</si>
  <si>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</si>
  <si>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</si>
  <si>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</si>
  <si>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</si>
  <si>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</si>
  <si>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</si>
  <si>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</si>
  <si>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</si>
  <si>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</si>
  <si>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</si>
  <si>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</si>
  <si>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</si>
  <si>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</si>
  <si>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</si>
  <si>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</si>
  <si>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</si>
  <si>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</si>
  <si>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</si>
  <si>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</si>
  <si>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</si>
  <si>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</si>
  <si>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</si>
  <si>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</si>
  <si>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</si>
  <si>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</si>
  <si>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</si>
  <si>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</si>
  <si>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</si>
  <si>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</si>
  <si>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</si>
  <si>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</si>
  <si>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</si>
  <si>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</si>
  <si>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</si>
  <si>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</si>
  <si>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</si>
  <si>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</si>
  <si>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</si>
  <si>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</si>
  <si>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</si>
  <si>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</si>
  <si>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</si>
  <si>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</si>
  <si>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</si>
  <si>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</si>
  <si>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</si>
  <si>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</si>
  <si>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</si>
  <si>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</si>
  <si>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</si>
  <si>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</si>
  <si>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</si>
  <si>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</si>
  <si>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</si>
  <si>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</si>
  <si>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</si>
  <si>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</si>
  <si>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</si>
  <si>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</si>
  <si>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</si>
  <si>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</si>
  <si>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</si>
  <si>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</si>
  <si>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</si>
  <si>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</si>
  <si>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</si>
  <si>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</si>
  <si>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</si>
  <si>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</si>
  <si>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</si>
  <si>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</si>
  <si>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</si>
  <si>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</si>
  <si>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</si>
  <si>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</si>
  <si>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</si>
  <si>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</si>
  <si>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</si>
  <si>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</si>
  <si>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</si>
  <si>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</si>
  <si>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</si>
  <si>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</si>
  <si>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</si>
  <si>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</si>
  <si>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</si>
  <si>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</si>
  <si>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</si>
  <si>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</si>
  <si>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</si>
  <si>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</si>
  <si>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</si>
  <si>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</si>
  <si>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</si>
  <si>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</si>
  <si>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</si>
  <si>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</si>
  <si>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</si>
  <si>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</si>
  <si>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</si>
  <si>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</si>
  <si>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</si>
  <si>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</si>
  <si>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</si>
  <si>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</si>
  <si>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</si>
  <si>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</si>
  <si>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</si>
  <si>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</si>
  <si>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</si>
  <si>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</si>
  <si>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</si>
  <si>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</si>
  <si>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</si>
  <si>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</si>
  <si>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</si>
  <si>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</si>
  <si>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</si>
  <si>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</si>
  <si>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</si>
  <si>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</si>
  <si>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</si>
  <si>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</si>
  <si>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</si>
  <si>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</si>
  <si>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</si>
  <si>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</si>
  <si>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</si>
  <si>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</si>
  <si>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</si>
  <si>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</si>
  <si>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</si>
  <si>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</si>
  <si>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</si>
  <si>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</si>
  <si>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</si>
  <si>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</si>
  <si>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</si>
  <si>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</si>
  <si>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</si>
  <si>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</si>
  <si>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</si>
  <si>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</si>
  <si>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</si>
  <si>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</si>
  <si>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</si>
  <si>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</si>
  <si>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</si>
  <si>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</si>
  <si>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</si>
  <si>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</si>
  <si>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</si>
  <si>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</si>
  <si>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</si>
  <si>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</si>
  <si>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</si>
  <si>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</si>
  <si>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</si>
  <si>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</si>
  <si>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</si>
  <si>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</si>
  <si>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</si>
  <si>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</si>
  <si>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</si>
  <si>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</si>
  <si>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</si>
  <si>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</si>
  <si>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</si>
  <si>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</si>
  <si>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</si>
  <si>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</si>
  <si>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</si>
  <si>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</si>
  <si>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</si>
  <si>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</si>
  <si>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</si>
  <si>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</si>
  <si>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</si>
  <si>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</si>
  <si>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</si>
  <si>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</si>
  <si>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</si>
  <si>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</si>
  <si>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</si>
  <si>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</si>
  <si>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</si>
  <si>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</si>
  <si>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</si>
  <si>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</si>
  <si>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</si>
  <si>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</si>
  <si>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</si>
  <si>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</si>
  <si>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</si>
  <si>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</si>
  <si>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</si>
  <si>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</si>
  <si>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</si>
  <si>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</si>
  <si>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</si>
  <si>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</si>
  <si>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</si>
  <si>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</si>
  <si>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</si>
  <si>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</si>
  <si>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</si>
  <si>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</si>
  <si>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</si>
  <si>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</si>
  <si>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</si>
  <si>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</si>
  <si>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</si>
  <si>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</si>
  <si>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</si>
  <si>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</si>
  <si>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</si>
  <si>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</si>
  <si>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</si>
  <si>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</si>
  <si>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</si>
  <si>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</si>
  <si>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</si>
  <si>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</si>
  <si>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</si>
  <si>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</si>
  <si>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</si>
  <si>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</si>
  <si>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</si>
  <si>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</si>
  <si>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</si>
  <si>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</si>
  <si>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</si>
  <si>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</si>
  <si>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</si>
  <si>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</si>
  <si>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</si>
  <si>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</si>
  <si>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</si>
  <si>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</si>
  <si>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</si>
  <si>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</si>
  <si>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</si>
  <si>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</si>
  <si>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</si>
  <si>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</si>
  <si>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</si>
  <si>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</si>
  <si>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</si>
  <si>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</si>
  <si>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</si>
  <si>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</si>
  <si>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</si>
  <si>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</si>
  <si>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</si>
  <si>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</si>
  <si>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</si>
  <si>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</si>
  <si>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</si>
  <si>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</si>
  <si>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</si>
  <si>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</si>
  <si>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</si>
  <si>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</si>
  <si>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</si>
  <si>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</si>
  <si>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</si>
  <si>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</si>
  <si>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</si>
  <si>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</si>
  <si>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</si>
  <si>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</si>
  <si>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</si>
  <si>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</si>
  <si>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</si>
  <si>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</si>
  <si>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</si>
  <si>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</si>
  <si>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</si>
  <si>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</si>
  <si>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</si>
  <si>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</si>
  <si>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</si>
  <si>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</si>
  <si>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</si>
  <si>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</si>
  <si>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</si>
  <si>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</si>
  <si>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</si>
  <si>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</si>
  <si>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</si>
  <si>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</si>
  <si>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</si>
  <si>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</si>
  <si>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</si>
  <si>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</si>
  <si>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</si>
  <si>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</si>
  <si>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</si>
  <si>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</si>
  <si>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</si>
  <si>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</si>
  <si>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</si>
  <si>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</si>
  <si>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</si>
  <si>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</si>
  <si>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</si>
  <si>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</si>
  <si>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</si>
  <si>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</si>
  <si>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</si>
  <si>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</si>
  <si>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</si>
  <si>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</si>
  <si>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</si>
  <si>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</si>
  <si>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</si>
  <si>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</si>
  <si>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</si>
  <si>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</si>
  <si>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</si>
  <si>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</si>
  <si>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</si>
  <si>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</si>
  <si>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</si>
  <si>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</si>
  <si>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</si>
  <si>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</si>
  <si>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</si>
  <si>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</si>
  <si>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</si>
  <si>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</si>
  <si>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</si>
  <si>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</si>
  <si>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</si>
  <si>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</si>
  <si>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</si>
  <si>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</si>
  <si>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</si>
  <si>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</si>
  <si>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</si>
  <si>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</si>
  <si>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</si>
  <si>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</si>
  <si>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</si>
  <si>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</si>
  <si>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</si>
  <si>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</si>
  <si>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</si>
  <si>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</si>
  <si>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</si>
  <si>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</si>
  <si>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</si>
  <si>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</si>
  <si>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</si>
  <si>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</si>
  <si>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</si>
  <si>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</si>
  <si>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</si>
  <si>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</si>
  <si>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</si>
  <si>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</si>
  <si>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</si>
  <si>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</si>
  <si>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</si>
  <si>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</si>
  <si>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</si>
  <si>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</si>
  <si>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</si>
  <si>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</si>
  <si>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</si>
  <si>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</si>
  <si>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</si>
  <si>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</si>
  <si>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</si>
  <si>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</si>
  <si>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</si>
  <si>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</si>
  <si>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</si>
  <si>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</si>
  <si>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</si>
  <si>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</si>
  <si>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</si>
  <si>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</si>
  <si>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</si>
  <si>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</si>
  <si>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</si>
  <si>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</si>
  <si>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</si>
  <si>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</si>
  <si>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</si>
  <si>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</si>
  <si>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</si>
  <si>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</si>
  <si>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</si>
  <si>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</si>
  <si>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</si>
  <si>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</si>
  <si>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</si>
  <si>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</si>
  <si>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</si>
  <si>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</si>
  <si>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</si>
  <si>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</si>
  <si>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</si>
  <si>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</si>
  <si>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</si>
  <si>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</si>
  <si>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</si>
  <si>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</si>
  <si>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</si>
  <si>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</si>
  <si>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</si>
  <si>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</si>
  <si>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</si>
  <si>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</si>
  <si>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</si>
  <si>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</si>
  <si>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</si>
  <si>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</si>
  <si>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</si>
  <si>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</si>
  <si>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</si>
  <si>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</si>
  <si>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</si>
  <si>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</si>
  <si>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</si>
  <si>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</si>
  <si>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</si>
  <si>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</si>
  <si>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</si>
  <si>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</si>
  <si>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</si>
  <si>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</si>
  <si>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</si>
  <si>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</si>
  <si>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</si>
  <si>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</si>
  <si>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</si>
  <si>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</si>
  <si>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</si>
  <si>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</si>
  <si>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</si>
  <si>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</si>
  <si>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</si>
  <si>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</si>
  <si>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</si>
  <si>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</si>
  <si>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</si>
  <si>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</si>
  <si>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</si>
  <si>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</si>
  <si>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</si>
  <si>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</si>
  <si>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</si>
  <si>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</si>
  <si>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</si>
  <si>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</si>
  <si>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</si>
  <si>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</si>
  <si>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</si>
  <si>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</si>
  <si>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</si>
  <si>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</si>
  <si>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</si>
  <si>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</si>
  <si>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</si>
  <si>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</si>
  <si>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</si>
  <si>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</si>
  <si>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</si>
  <si>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</si>
  <si>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</si>
  <si>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</si>
  <si>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</si>
  <si>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</si>
  <si>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</si>
  <si>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</si>
  <si>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</si>
  <si>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</si>
  <si>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</si>
  <si>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</si>
  <si>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</si>
  <si>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</si>
  <si>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</si>
  <si>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</si>
  <si>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</si>
  <si>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</si>
  <si>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</si>
  <si>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</si>
  <si>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</si>
  <si>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</si>
  <si>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</si>
  <si>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</si>
  <si>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</si>
  <si>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</si>
  <si>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</si>
  <si>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</si>
  <si>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</si>
  <si>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</si>
  <si>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</si>
  <si>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</si>
  <si>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</si>
  <si>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</si>
  <si>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</si>
  <si>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</si>
  <si>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</si>
  <si>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</si>
  <si>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</si>
  <si>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</si>
  <si>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</si>
  <si>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</si>
  <si>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</si>
  <si>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</si>
  <si>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</si>
  <si>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</si>
  <si>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</si>
  <si>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</si>
  <si>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</si>
  <si>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</si>
  <si>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</si>
  <si>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</si>
  <si>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</si>
  <si>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</si>
  <si>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</si>
  <si>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</si>
  <si>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</si>
  <si>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</si>
  <si>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</si>
  <si>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</si>
  <si>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</si>
  <si>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</si>
  <si>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</si>
  <si>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</si>
  <si>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</si>
  <si>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</si>
  <si>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</si>
  <si>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</si>
  <si>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</si>
  <si>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</si>
  <si>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</si>
  <si>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</si>
  <si>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</si>
  <si>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</si>
  <si>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</si>
  <si>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</si>
  <si>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</si>
  <si>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</si>
  <si>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</si>
  <si>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</si>
  <si>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</si>
  <si>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</si>
  <si>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</si>
  <si>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</si>
  <si>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</si>
  <si>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</si>
  <si>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</si>
  <si>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</si>
  <si>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</si>
  <si>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</si>
  <si>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</si>
  <si>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</si>
  <si>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</si>
  <si>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</si>
  <si>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</si>
  <si>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</si>
  <si>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</si>
  <si>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</si>
  <si>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</si>
  <si>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</si>
  <si>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</si>
  <si>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</si>
  <si>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</si>
  <si>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</si>
  <si>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</si>
  <si>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</si>
  <si>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</si>
  <si>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</si>
  <si>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</si>
  <si>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</si>
  <si>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</si>
  <si>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</si>
  <si>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</si>
  <si>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</si>
  <si>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</si>
  <si>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</si>
  <si>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</si>
  <si>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</si>
  <si>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</si>
  <si>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</si>
  <si>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</si>
  <si>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</si>
  <si>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</si>
  <si>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</si>
  <si>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</si>
  <si>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</si>
  <si>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</si>
  <si>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</si>
  <si>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</si>
  <si>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</si>
  <si>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</si>
  <si>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</si>
  <si>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</si>
  <si>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</si>
  <si>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</si>
  <si>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</si>
  <si>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</si>
  <si>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</si>
  <si>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</si>
  <si>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</si>
  <si>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</si>
  <si>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</si>
  <si>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</si>
  <si>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</si>
  <si>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</si>
  <si>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</si>
  <si>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</si>
  <si>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</si>
  <si>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</si>
  <si>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</si>
  <si>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</si>
  <si>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</si>
  <si>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</si>
  <si>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</si>
  <si>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</si>
  <si>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</si>
  <si>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</si>
  <si>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</si>
  <si>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</si>
  <si>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</si>
  <si>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</si>
  <si>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</si>
  <si>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</si>
  <si>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</si>
  <si>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</si>
  <si>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</si>
  <si>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</si>
  <si>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</si>
  <si>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</si>
  <si>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</si>
  <si>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</si>
  <si>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</si>
  <si>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</si>
  <si>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</si>
  <si>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</si>
  <si>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</si>
  <si>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</si>
  <si>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</si>
  <si>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</si>
  <si>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</si>
  <si>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</si>
  <si>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</si>
  <si>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</si>
  <si>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</si>
  <si>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</si>
  <si>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</si>
  <si>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</si>
  <si>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</si>
  <si>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</si>
  <si>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</si>
  <si>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</si>
  <si>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</si>
  <si>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</si>
  <si>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</si>
  <si>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</si>
  <si>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</si>
  <si>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</si>
  <si>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</si>
  <si>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</si>
  <si>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</si>
  <si>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</si>
  <si>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</si>
  <si>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</si>
  <si>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</si>
  <si>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</si>
  <si>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</si>
  <si>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</si>
  <si>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</si>
  <si>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</si>
  <si>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</si>
  <si>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</si>
  <si>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</si>
  <si>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</si>
  <si>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</si>
  <si>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</si>
  <si>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</si>
  <si>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</si>
  <si>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</si>
  <si>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</si>
  <si>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</si>
  <si>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</si>
  <si>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</si>
  <si>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</si>
  <si>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</si>
  <si>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</si>
  <si>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</si>
  <si>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</si>
  <si>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</si>
  <si>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</si>
  <si>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</si>
  <si>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</si>
  <si>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</si>
  <si>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</si>
  <si>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</si>
  <si>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</si>
  <si>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</si>
  <si>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</si>
  <si>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</si>
  <si>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</si>
  <si>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</si>
  <si>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</si>
  <si>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</si>
  <si>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</si>
  <si>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</si>
  <si>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</si>
  <si>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</si>
  <si>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</si>
  <si>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</si>
  <si>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</si>
  <si>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</si>
  <si>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</si>
  <si>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</si>
  <si>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</si>
  <si>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</si>
  <si>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</si>
  <si>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</si>
  <si>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</si>
  <si>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</si>
  <si>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</si>
  <si>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</si>
  <si>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</si>
  <si>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</si>
  <si>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</si>
  <si>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</si>
  <si>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</si>
  <si>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</si>
  <si>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</si>
  <si>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</si>
  <si>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</si>
  <si>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</si>
  <si>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</si>
  <si>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</si>
  <si>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</si>
  <si>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</si>
  <si>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</si>
  <si>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</si>
  <si>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</si>
  <si>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</si>
  <si>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</si>
  <si>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</si>
  <si>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</si>
  <si>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</si>
  <si>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</si>
  <si>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</si>
  <si>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</si>
  <si>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</si>
  <si>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</si>
  <si>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</si>
  <si>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</si>
  <si>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</si>
  <si>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</si>
  <si>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</si>
  <si>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</si>
  <si>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</si>
  <si>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</si>
  <si>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</si>
  <si>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</si>
  <si>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</si>
  <si>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</si>
  <si>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</si>
  <si>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</si>
  <si>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</si>
  <si>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</si>
  <si>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</si>
  <si>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</si>
  <si>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</si>
  <si>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</si>
  <si>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</si>
  <si>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</si>
  <si>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</si>
  <si>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</si>
  <si>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</si>
  <si>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</si>
  <si>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</si>
  <si>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</si>
  <si>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</si>
  <si>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</si>
  <si>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</si>
  <si>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</si>
  <si>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</si>
  <si>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</si>
  <si>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</si>
  <si>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</si>
  <si>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</si>
  <si>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</si>
  <si>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</si>
  <si>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</si>
  <si>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</si>
  <si>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</si>
  <si>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</si>
  <si>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</si>
  <si>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</si>
  <si>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</si>
  <si>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</si>
  <si>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</si>
  <si>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</si>
  <si>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</si>
  <si>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</si>
  <si>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</si>
  <si>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</si>
  <si>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</si>
  <si>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</si>
  <si>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</si>
  <si>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</si>
  <si>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</si>
  <si>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</si>
  <si>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</si>
  <si>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</si>
  <si>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</si>
  <si>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</si>
  <si>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</si>
  <si>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</si>
  <si>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</si>
  <si>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</si>
  <si>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</si>
  <si>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</si>
  <si>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</si>
  <si>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</si>
  <si>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</si>
  <si>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</si>
  <si>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</si>
  <si>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</si>
  <si>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</si>
  <si>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</si>
  <si>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</si>
  <si>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</si>
  <si>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</si>
  <si>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</si>
  <si>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</si>
  <si>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</si>
  <si>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</si>
  <si>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</si>
  <si>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</si>
  <si>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</si>
  <si>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</si>
  <si>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</si>
  <si>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</si>
  <si>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</si>
  <si>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</si>
  <si>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</si>
  <si>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</si>
  <si>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</si>
  <si>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</si>
  <si>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</si>
  <si>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</si>
  <si>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</si>
  <si>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</si>
  <si>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</si>
  <si>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</si>
  <si>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</si>
  <si>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</si>
  <si>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</si>
  <si>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</si>
  <si>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</si>
  <si>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</si>
  <si>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</si>
  <si>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</si>
  <si>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</si>
  <si>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</si>
  <si>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</si>
  <si>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</si>
  <si>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</si>
  <si>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</si>
  <si>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</si>
  <si>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</si>
  <si>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</si>
  <si>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</si>
  <si>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</si>
  <si>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</si>
  <si>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</si>
  <si>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</si>
  <si>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</si>
  <si>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</si>
  <si>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</si>
  <si>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</si>
  <si>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</si>
  <si>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</si>
  <si>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</si>
  <si>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</si>
  <si>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</si>
  <si>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</si>
  <si>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</si>
  <si>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</si>
  <si>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</si>
  <si>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</si>
  <si>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</si>
  <si>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</si>
  <si>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</si>
  <si>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</si>
  <si>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</si>
  <si>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</si>
  <si>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</si>
  <si>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</si>
  <si>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</si>
  <si>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</si>
  <si>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</si>
  <si>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</si>
  <si>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</si>
  <si>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</si>
  <si>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</si>
  <si>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</si>
  <si>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</si>
  <si>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</si>
  <si>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</si>
  <si>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</si>
  <si>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</si>
  <si>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</si>
  <si>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</si>
  <si>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</si>
  <si>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</si>
  <si>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</si>
  <si>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</si>
  <si>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</si>
  <si>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</si>
  <si>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</si>
  <si>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</si>
  <si>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</si>
  <si>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</si>
  <si>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</si>
  <si>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</si>
  <si>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</si>
  <si>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</si>
  <si>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</si>
  <si>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</si>
  <si>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</si>
  <si>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</si>
  <si>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</si>
  <si>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</si>
  <si>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</si>
  <si>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</si>
  <si>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</si>
  <si>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</si>
  <si>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</si>
  <si>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</si>
  <si>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</si>
  <si>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</si>
  <si>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</si>
  <si>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</si>
  <si>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</si>
  <si>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</si>
  <si>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</si>
  <si>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</si>
  <si>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</si>
  <si>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</si>
  <si>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</si>
  <si>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</si>
  <si>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</si>
  <si>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</si>
  <si>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</si>
  <si>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</si>
  <si>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</si>
  <si>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</si>
  <si>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</si>
  <si>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</si>
  <si>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</si>
  <si>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</si>
  <si>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</si>
  <si>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</si>
  <si>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</si>
  <si>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</si>
  <si>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</si>
  <si>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</si>
  <si>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</si>
  <si>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</si>
  <si>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</si>
  <si>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</si>
  <si>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</si>
  <si>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</si>
  <si>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</si>
  <si>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</si>
  <si>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</si>
  <si>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</si>
  <si>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</si>
  <si>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</si>
  <si>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</si>
  <si>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</si>
  <si>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</si>
  <si>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</si>
  <si>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</si>
  <si>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</si>
  <si>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</si>
  <si>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</si>
  <si>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</si>
  <si>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</si>
  <si>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</si>
  <si>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</si>
  <si>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</si>
  <si>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</si>
  <si>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</si>
  <si>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</si>
  <si>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</si>
  <si>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</si>
  <si>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</si>
  <si>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</si>
  <si>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</si>
  <si>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</si>
  <si>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</si>
  <si>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</si>
  <si>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</si>
  <si>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</si>
  <si>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</si>
  <si>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</si>
  <si>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</si>
  <si>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</si>
  <si>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</si>
  <si>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</si>
  <si>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</si>
  <si>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</si>
  <si>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</si>
  <si>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</si>
  <si>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</si>
  <si>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</si>
  <si>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</si>
  <si>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</si>
  <si>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</si>
  <si>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</si>
  <si>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</si>
  <si>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</si>
  <si>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</si>
  <si>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</si>
  <si>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</si>
  <si>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</si>
  <si>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</si>
  <si>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</si>
  <si>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</si>
  <si>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</si>
  <si>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</si>
  <si>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</si>
  <si>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</si>
  <si>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</si>
  <si>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</si>
  <si>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</si>
  <si>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</si>
  <si>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</si>
  <si>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</si>
  <si>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</si>
  <si>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</si>
  <si>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</si>
  <si>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</si>
  <si>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</si>
  <si>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</si>
  <si>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</si>
  <si>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</si>
  <si>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</si>
  <si>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</si>
  <si>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</si>
  <si>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</si>
  <si>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</si>
  <si>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</si>
  <si>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</si>
  <si>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</si>
  <si>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</si>
  <si>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</si>
  <si>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</si>
  <si>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</si>
  <si>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</si>
  <si>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</si>
  <si>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</si>
  <si>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</si>
  <si>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</si>
  <si>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</si>
  <si>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</si>
  <si>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</si>
  <si>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</si>
  <si>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</si>
  <si>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</si>
  <si>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</si>
  <si>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</si>
  <si>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</si>
  <si>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</si>
  <si>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</si>
  <si>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</si>
  <si>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</si>
  <si>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</si>
  <si>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</si>
  <si>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</si>
  <si>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</si>
  <si>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</si>
  <si>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</si>
  <si>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</si>
  <si>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</si>
  <si>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</si>
  <si>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</si>
  <si>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</si>
  <si>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</si>
  <si>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</si>
  <si>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</si>
  <si>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</si>
  <si>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</si>
  <si>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</si>
  <si>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</si>
  <si>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</si>
  <si>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</si>
  <si>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</si>
  <si>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</si>
  <si>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</si>
  <si>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</si>
  <si>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</si>
  <si>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</si>
  <si>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</si>
  <si>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</si>
  <si>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</si>
  <si>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</si>
  <si>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</si>
  <si>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</si>
  <si>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</si>
  <si>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</si>
  <si>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</si>
  <si>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</si>
  <si>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</si>
  <si>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</si>
  <si>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</si>
  <si>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</si>
  <si>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</si>
  <si>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</si>
  <si>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</si>
  <si>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</si>
  <si>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</si>
  <si>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</si>
  <si>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</si>
  <si>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</si>
  <si>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</si>
  <si>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</si>
  <si>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</si>
  <si>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</si>
  <si>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</si>
  <si>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</si>
  <si>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</si>
  <si>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</si>
  <si>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</si>
  <si>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</si>
  <si>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</si>
  <si>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</si>
  <si>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</si>
  <si>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</si>
  <si>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</si>
  <si>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</si>
  <si>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</si>
  <si>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</si>
  <si>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</si>
  <si>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</si>
  <si>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</si>
  <si>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</si>
  <si>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</si>
  <si>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</si>
  <si>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</si>
  <si>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</si>
  <si>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</si>
  <si>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</si>
  <si>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</si>
  <si>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</si>
  <si>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</si>
  <si>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</si>
  <si>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</si>
  <si>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</si>
  <si>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</si>
  <si>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</si>
  <si>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</si>
  <si>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</si>
  <si>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</si>
  <si>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</si>
  <si>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</si>
  <si>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</si>
  <si>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</si>
  <si>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</si>
  <si>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</si>
  <si>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</si>
  <si>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</si>
  <si>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</si>
  <si>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</si>
  <si>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</si>
  <si>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</si>
  <si>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</si>
  <si>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</si>
  <si>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</si>
  <si>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</si>
  <si>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</si>
  <si>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</si>
  <si>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</si>
  <si>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</si>
  <si>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</si>
  <si>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</si>
  <si>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</si>
  <si>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</si>
  <si>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</si>
  <si>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</si>
  <si>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</si>
  <si>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</si>
  <si>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</si>
  <si>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</si>
  <si>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</si>
  <si>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</si>
  <si>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</si>
  <si>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</si>
  <si>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</si>
  <si>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</si>
  <si>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</si>
  <si>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</si>
  <si>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</si>
  <si>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</si>
  <si>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</si>
  <si>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</si>
  <si>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</si>
  <si>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</si>
  <si>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</si>
  <si>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</si>
  <si>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</si>
  <si>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</si>
  <si>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</si>
  <si>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</si>
  <si>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</si>
  <si>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</si>
  <si>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</si>
  <si>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</si>
  <si>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</si>
  <si>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</si>
  <si>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</si>
  <si>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</si>
  <si>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</si>
  <si>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</si>
  <si>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</si>
  <si>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</si>
  <si>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</si>
  <si>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</si>
  <si>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</si>
  <si>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</si>
  <si>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</si>
  <si>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</si>
  <si>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</si>
  <si>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</si>
  <si>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</si>
  <si>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</si>
  <si>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</si>
  <si>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</si>
  <si>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</si>
  <si>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</si>
  <si>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</si>
  <si>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</si>
  <si>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</si>
  <si>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</si>
  <si>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</si>
  <si>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</si>
  <si>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</si>
  <si>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</si>
  <si>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</si>
  <si>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</si>
  <si>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</si>
  <si>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</si>
  <si>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</si>
  <si>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</si>
  <si>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</si>
  <si>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</si>
  <si>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</si>
  <si>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</si>
  <si>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</si>
  <si>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</si>
  <si>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</si>
  <si>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</si>
  <si>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</si>
  <si>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</si>
  <si>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</si>
  <si>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</si>
  <si>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</si>
  <si>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</si>
  <si>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</si>
  <si>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</si>
  <si>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</si>
  <si>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</si>
  <si>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</si>
  <si>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</si>
  <si>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</si>
  <si>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</si>
  <si>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</si>
  <si>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</si>
  <si>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</si>
  <si>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</si>
  <si>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</si>
  <si>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</si>
  <si>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</si>
  <si>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</si>
  <si>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</si>
  <si>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</si>
  <si>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</si>
  <si>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</si>
  <si>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</si>
  <si>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</si>
  <si>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</si>
  <si>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</si>
  <si>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</si>
  <si>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</si>
  <si>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</si>
  <si>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</si>
  <si>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</si>
  <si>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</si>
  <si>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</si>
  <si>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</si>
  <si>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</si>
  <si>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</si>
  <si>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</si>
  <si>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</si>
  <si>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</si>
  <si>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</si>
  <si>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</si>
  <si>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</si>
  <si>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</si>
  <si>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</si>
  <si>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</si>
  <si>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</si>
  <si>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</si>
  <si>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</si>
  <si>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</si>
  <si>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</si>
  <si>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</si>
  <si>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</si>
  <si>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</si>
  <si>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</si>
  <si>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</si>
  <si>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</si>
  <si>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</si>
  <si>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</si>
  <si>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</si>
  <si>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</si>
  <si>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</si>
  <si>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</si>
  <si>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</si>
  <si>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</si>
  <si>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</si>
  <si>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</si>
  <si>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</si>
  <si>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</si>
  <si>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</si>
  <si>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</si>
  <si>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</si>
  <si>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</si>
  <si>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</si>
  <si>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</si>
  <si>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</si>
  <si>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</si>
  <si>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</si>
  <si>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</si>
  <si>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</si>
  <si>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</si>
  <si>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</si>
  <si>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</si>
  <si>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</si>
  <si>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</si>
  <si>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</si>
  <si>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</si>
  <si>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</si>
  <si>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</si>
  <si>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</si>
  <si>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</si>
  <si>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</si>
  <si>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</si>
  <si>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</si>
  <si>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</si>
  <si>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</si>
  <si>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</si>
  <si>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</si>
  <si>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</si>
  <si>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</si>
  <si>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</si>
  <si>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</si>
  <si>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</si>
  <si>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</si>
  <si>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</si>
  <si>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</si>
  <si>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</si>
  <si>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</si>
  <si>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</si>
  <si>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</si>
  <si>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</si>
  <si>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</si>
  <si>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</si>
  <si>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</si>
  <si>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</si>
  <si>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</si>
  <si>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</si>
  <si>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</si>
  <si>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</si>
  <si>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</si>
  <si>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</si>
  <si>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</si>
  <si>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</si>
  <si>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</si>
  <si>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</si>
  <si>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</si>
  <si>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</si>
  <si>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</si>
  <si>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</si>
  <si>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</si>
  <si>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</si>
  <si>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</si>
  <si>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</si>
  <si>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</si>
  <si>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</si>
  <si>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</si>
  <si>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</si>
  <si>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</si>
  <si>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</si>
  <si>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</si>
  <si>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</si>
  <si>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</si>
  <si>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</si>
  <si>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</si>
  <si>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</si>
  <si>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</si>
  <si>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</si>
  <si>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</si>
  <si>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</si>
  <si>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</si>
  <si>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</si>
  <si>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</si>
  <si>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</si>
  <si>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</si>
  <si>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</si>
  <si>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</si>
  <si>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</si>
  <si>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</si>
  <si>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</si>
  <si>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</si>
  <si>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</si>
  <si>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</si>
  <si>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</si>
  <si>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</si>
  <si>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</si>
  <si>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</si>
  <si>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</si>
  <si>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</si>
  <si>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</si>
  <si>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</si>
  <si>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</si>
  <si>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</si>
  <si>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</si>
  <si>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</si>
  <si>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</si>
  <si>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</si>
  <si>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</si>
  <si>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</si>
  <si>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</si>
  <si>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</si>
  <si>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</si>
  <si>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</si>
  <si>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</si>
  <si>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</si>
  <si>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</si>
  <si>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</si>
  <si>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</si>
  <si>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</si>
  <si>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</si>
  <si>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</si>
  <si>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</si>
  <si>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</si>
  <si>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</si>
  <si>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</si>
  <si>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</si>
  <si>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</si>
  <si>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</si>
  <si>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</si>
  <si>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</si>
  <si>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</si>
  <si>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</si>
  <si>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</si>
  <si>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</si>
  <si>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</si>
  <si>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</si>
  <si>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</si>
  <si>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</si>
  <si>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</si>
  <si>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</si>
  <si>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</si>
  <si>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</si>
  <si>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</si>
  <si>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</si>
  <si>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</si>
  <si>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</si>
  <si>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</si>
  <si>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</si>
  <si>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</si>
  <si>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</si>
  <si>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</si>
  <si>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</si>
  <si>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</si>
  <si>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</si>
  <si>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</si>
  <si>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</si>
  <si>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</si>
  <si>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</si>
  <si>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</si>
  <si>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</si>
  <si>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</si>
  <si>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</si>
  <si>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</si>
  <si>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</si>
  <si>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</si>
  <si>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</si>
  <si>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</si>
  <si>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</si>
  <si>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</si>
  <si>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</si>
  <si>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</si>
  <si>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</si>
  <si>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</si>
  <si>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</si>
  <si>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</si>
  <si>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</si>
  <si>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</si>
  <si>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</si>
  <si>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</si>
  <si>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</si>
  <si>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</si>
  <si>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</si>
  <si>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</si>
  <si>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</si>
  <si>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</si>
  <si>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</si>
  <si>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</si>
  <si>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</si>
  <si>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</si>
  <si>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</si>
  <si>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</si>
  <si>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</si>
  <si>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</si>
  <si>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</si>
  <si>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</si>
  <si>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</si>
  <si>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</si>
  <si>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</si>
  <si>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</si>
  <si>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</si>
  <si>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</si>
  <si>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</si>
  <si>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</si>
  <si>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</si>
  <si>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</si>
  <si>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</si>
  <si>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</si>
  <si>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</si>
  <si>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</si>
  <si>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</si>
  <si>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</si>
  <si>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</si>
  <si>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</si>
  <si>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</si>
  <si>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</si>
  <si>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</si>
  <si>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</si>
  <si>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</si>
  <si>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</si>
  <si>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</si>
  <si>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</si>
  <si>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</si>
  <si>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</si>
  <si>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</si>
  <si>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</si>
  <si>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</si>
  <si>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</si>
  <si>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</si>
  <si>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</si>
  <si>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</si>
  <si>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</si>
  <si>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</si>
  <si>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</si>
  <si>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</si>
  <si>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</si>
  <si>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</si>
  <si>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</si>
  <si>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</si>
  <si>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</si>
  <si>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</si>
  <si>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</si>
  <si>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</si>
  <si>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</si>
  <si>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</si>
  <si>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</si>
  <si>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</si>
  <si>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</si>
  <si>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</si>
  <si>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</si>
  <si>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</si>
  <si>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</si>
  <si>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</si>
  <si>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</si>
  <si>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</si>
  <si>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</si>
  <si>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</si>
  <si>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</si>
  <si>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</si>
  <si>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</si>
  <si>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</si>
  <si>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</si>
  <si>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</si>
  <si>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</si>
  <si>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</si>
  <si>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</si>
  <si>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</si>
  <si>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</si>
  <si>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</si>
  <si>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</si>
  <si>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</si>
  <si>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</si>
  <si>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</si>
  <si>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</si>
  <si>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</si>
  <si>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</si>
  <si>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</si>
  <si>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</si>
  <si>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</si>
  <si>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</si>
  <si>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</si>
  <si>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</si>
  <si>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</si>
  <si>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</si>
  <si>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</si>
  <si>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</si>
  <si>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</si>
  <si>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</si>
  <si>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</si>
  <si>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</si>
  <si>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</si>
  <si>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</si>
  <si>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</si>
  <si>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</si>
  <si>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</si>
  <si>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</si>
  <si>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</si>
  <si>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</si>
  <si>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</si>
  <si>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</si>
  <si>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</si>
  <si>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</si>
  <si>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</si>
  <si>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</si>
  <si>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</si>
  <si>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</si>
  <si>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</si>
  <si>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</si>
  <si>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</si>
  <si>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</si>
  <si>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</si>
  <si>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</si>
  <si>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</si>
  <si>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</si>
  <si>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</si>
  <si>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</si>
  <si>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</si>
  <si>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</si>
  <si>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</si>
  <si>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</si>
  <si>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</si>
  <si>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</si>
  <si>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</si>
  <si>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</si>
  <si>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</si>
  <si>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</si>
  <si>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</si>
  <si>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</si>
  <si>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</si>
  <si>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</si>
  <si>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</si>
  <si>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</si>
  <si>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</si>
  <si>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</si>
  <si>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</si>
  <si>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</si>
  <si>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</si>
  <si>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</si>
  <si>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</si>
  <si>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</si>
  <si>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</si>
  <si>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</si>
  <si>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</si>
  <si>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</si>
  <si>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</si>
  <si>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</si>
  <si>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</si>
  <si>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</si>
  <si>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</si>
  <si>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</si>
  <si>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</si>
  <si>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</si>
  <si>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</si>
  <si>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</si>
  <si>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</si>
  <si>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</si>
  <si>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</si>
  <si>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</si>
  <si>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</si>
  <si>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</si>
  <si>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</si>
  <si>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</si>
  <si>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</si>
  <si>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</si>
  <si>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</si>
  <si>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</si>
  <si>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</si>
  <si>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</si>
  <si>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</si>
  <si>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</si>
  <si>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</si>
  <si>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</si>
  <si>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</si>
  <si>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</si>
  <si>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</si>
  <si>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</si>
  <si>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</si>
  <si>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</si>
  <si>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</si>
  <si>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</si>
  <si>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</si>
  <si>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</si>
  <si>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</si>
  <si>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</si>
  <si>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</si>
  <si>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</si>
  <si>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</si>
  <si>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</si>
  <si>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</si>
  <si>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</si>
  <si>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</si>
  <si>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</si>
  <si>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</si>
  <si>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</si>
  <si>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</si>
  <si>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</si>
  <si>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</si>
  <si>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</si>
  <si>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</si>
  <si>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</si>
  <si>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</si>
  <si>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</si>
  <si>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</si>
  <si>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</si>
  <si>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</si>
  <si>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</si>
  <si>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</si>
  <si>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</si>
  <si>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</si>
  <si>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</si>
  <si>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</si>
  <si>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</si>
  <si>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</si>
  <si>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</si>
  <si>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</si>
  <si>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</si>
  <si>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</si>
  <si>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</si>
  <si>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</si>
  <si>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</si>
  <si>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</si>
  <si>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</si>
  <si>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</si>
  <si>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</si>
  <si>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</si>
  <si>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</si>
  <si>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</si>
  <si>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</si>
  <si>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</si>
  <si>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</si>
  <si>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</si>
  <si>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</si>
  <si>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</si>
  <si>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</si>
  <si>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</si>
  <si>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</si>
  <si>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</si>
  <si>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</si>
  <si>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</si>
  <si>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</si>
  <si>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</si>
  <si>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</si>
  <si>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</si>
  <si>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</si>
  <si>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</si>
  <si>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</si>
  <si>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</si>
  <si>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</si>
  <si>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</si>
  <si>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</si>
  <si>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</si>
  <si>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</si>
  <si>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</si>
  <si>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</si>
  <si>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</si>
  <si>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</si>
  <si>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</si>
  <si>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</si>
  <si>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</si>
  <si>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</si>
  <si>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</si>
  <si>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</si>
  <si>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</si>
  <si>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</si>
  <si>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</si>
  <si>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</si>
  <si>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</si>
  <si>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</si>
  <si>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</si>
  <si>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</si>
  <si>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</si>
  <si>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</si>
  <si>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</si>
  <si>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</si>
  <si>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</si>
  <si>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</si>
  <si>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</si>
  <si>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</si>
  <si>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</si>
  <si>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</si>
  <si>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</si>
  <si>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</si>
  <si>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</si>
  <si>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</si>
  <si>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</si>
  <si>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</si>
  <si>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</si>
  <si>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</si>
  <si>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</si>
  <si>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</si>
  <si>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</si>
  <si>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</si>
  <si>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</si>
  <si>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</si>
  <si>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</si>
  <si>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</si>
  <si>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</si>
  <si>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</si>
  <si>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</si>
  <si>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</si>
  <si>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</si>
  <si>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</si>
  <si>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</si>
  <si>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</si>
  <si>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</si>
  <si>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</si>
  <si>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</si>
  <si>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</si>
  <si>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</si>
  <si>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</si>
  <si>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</si>
  <si>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</si>
  <si>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</si>
  <si>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</si>
  <si>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</si>
  <si>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</si>
  <si>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</si>
  <si>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</si>
  <si>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</si>
  <si>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</si>
  <si>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</si>
  <si>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</si>
  <si>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</si>
  <si>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</si>
  <si>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</si>
  <si>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</si>
  <si>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</si>
  <si>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</si>
  <si>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</si>
  <si>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</si>
  <si>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</si>
  <si>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</si>
  <si>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</si>
  <si>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</si>
  <si>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</si>
  <si>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</si>
  <si>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</si>
  <si>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</si>
  <si>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</si>
  <si>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</si>
  <si>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</si>
  <si>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</si>
  <si>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</si>
  <si>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</si>
  <si>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</si>
  <si>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</si>
  <si>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</si>
  <si>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</si>
  <si>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</si>
  <si>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</si>
  <si>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</si>
  <si>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</si>
  <si>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</si>
  <si>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</si>
  <si>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</si>
  <si>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</si>
  <si>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</si>
  <si>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</si>
  <si>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</si>
  <si>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</si>
  <si>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</si>
  <si>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</si>
  <si>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</si>
  <si>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</si>
  <si>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</si>
  <si>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</si>
  <si>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</si>
  <si>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</si>
  <si>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</si>
  <si>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</si>
  <si>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</si>
  <si>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</si>
  <si>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</si>
  <si>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</si>
  <si>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</si>
  <si>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</si>
  <si>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</si>
  <si>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</si>
  <si>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</si>
  <si>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</si>
  <si>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</si>
  <si>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</si>
  <si>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</si>
  <si>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</si>
  <si>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</si>
  <si>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</si>
  <si>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</si>
  <si>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</si>
  <si>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</si>
  <si>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</si>
  <si>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</si>
  <si>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</si>
  <si>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</si>
  <si>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</si>
  <si>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</si>
  <si>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</si>
  <si>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</si>
  <si>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</si>
  <si>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</si>
  <si>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</si>
  <si>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</si>
  <si>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</si>
  <si>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</si>
  <si>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</si>
  <si>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</si>
  <si>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</si>
  <si>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</si>
  <si>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</si>
  <si>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</si>
  <si>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</si>
  <si>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</si>
  <si>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</si>
  <si>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</si>
  <si>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</si>
  <si>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</si>
  <si>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</si>
  <si>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</si>
  <si>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</si>
  <si>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</si>
  <si>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</si>
  <si>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</si>
  <si>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</si>
  <si>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</si>
  <si>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</si>
  <si>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</si>
  <si>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</si>
  <si>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</si>
  <si>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</si>
  <si>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</si>
  <si>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</si>
  <si>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</si>
  <si>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</si>
  <si>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</si>
  <si>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</si>
  <si>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</si>
  <si>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</si>
  <si>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</si>
  <si>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</si>
  <si>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</si>
  <si>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</si>
  <si>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</si>
  <si>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</si>
  <si>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</si>
  <si>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</si>
  <si>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</si>
  <si>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</si>
  <si>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</si>
  <si>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</si>
  <si>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</si>
  <si>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</si>
  <si>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</si>
  <si>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</si>
  <si>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</si>
  <si>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</si>
  <si>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</si>
  <si>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</si>
  <si>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</si>
  <si>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</si>
  <si>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</si>
  <si>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</si>
  <si>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</si>
  <si>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</si>
  <si>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</si>
  <si>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</si>
  <si>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</si>
  <si>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</si>
  <si>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</si>
  <si>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</si>
  <si>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</si>
  <si>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</si>
  <si>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</si>
  <si>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</si>
  <si>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</si>
  <si>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</si>
  <si>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</si>
  <si>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</si>
  <si>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</si>
  <si>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</si>
  <si>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</si>
  <si>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</si>
  <si>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</si>
  <si>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</si>
  <si>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</si>
  <si>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</si>
  <si>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</si>
  <si>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</si>
  <si>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</si>
  <si>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</si>
  <si>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</si>
  <si>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</si>
  <si>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</si>
  <si>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</si>
  <si>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</si>
  <si>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</si>
  <si>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</si>
  <si>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</si>
  <si>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</si>
  <si>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</si>
  <si>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</si>
  <si>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</si>
  <si>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</si>
  <si>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</si>
  <si>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</si>
  <si>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</si>
  <si>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</si>
  <si>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</si>
  <si>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</si>
  <si>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</si>
  <si>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</si>
  <si>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</si>
  <si>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</si>
  <si>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</si>
  <si>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</si>
  <si>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</si>
  <si>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</si>
  <si>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</si>
  <si>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</si>
  <si>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</si>
  <si>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</si>
  <si>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</si>
  <si>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</si>
  <si>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</si>
  <si>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</si>
  <si>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</si>
  <si>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</si>
  <si>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</si>
  <si>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</si>
  <si>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</si>
  <si>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</si>
  <si>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</si>
  <si>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</si>
  <si>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</si>
  <si>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</si>
  <si>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</si>
  <si>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</si>
  <si>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</si>
  <si>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</si>
  <si>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</si>
  <si>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</si>
  <si>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</si>
  <si>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</si>
  <si>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</si>
  <si>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</si>
  <si>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</si>
  <si>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</si>
  <si>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</si>
  <si>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</si>
  <si>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</si>
  <si>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</si>
  <si>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</si>
  <si>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</si>
  <si>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</si>
  <si>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</si>
  <si>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</si>
  <si>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</si>
  <si>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</si>
  <si>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</si>
  <si>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</si>
  <si>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</si>
  <si>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</si>
  <si>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</si>
  <si>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</si>
  <si>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</si>
  <si>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</si>
  <si>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</si>
  <si>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</si>
  <si>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</si>
  <si>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</si>
  <si>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</si>
  <si>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</si>
  <si>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</si>
  <si>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</si>
  <si>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</si>
  <si>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</si>
  <si>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</si>
  <si>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</si>
  <si>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</si>
  <si>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</si>
  <si>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</si>
  <si>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</si>
  <si>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</si>
  <si>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</si>
  <si>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</si>
  <si>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</si>
  <si>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</si>
  <si>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</si>
  <si>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</si>
  <si>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</si>
  <si>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</si>
  <si>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</si>
  <si>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</si>
  <si>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</si>
  <si>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</si>
  <si>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</si>
  <si>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</si>
  <si>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</si>
  <si>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</si>
  <si>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</si>
  <si>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</si>
  <si>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</si>
  <si>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</si>
  <si>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</si>
  <si>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</si>
  <si>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</si>
  <si>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</si>
  <si>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</si>
  <si>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</si>
  <si>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</si>
  <si>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</si>
  <si>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</si>
  <si>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</si>
  <si>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</si>
  <si>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</si>
  <si>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</si>
  <si>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</si>
  <si>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</si>
  <si>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</si>
  <si>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</si>
  <si>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</si>
  <si>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</si>
  <si>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</si>
  <si>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</si>
  <si>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</si>
  <si>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</si>
  <si>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</si>
  <si>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</si>
  <si>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</si>
  <si>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</si>
  <si>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</si>
  <si>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</si>
  <si>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</si>
  <si>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</si>
  <si>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</si>
  <si>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</si>
  <si>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</si>
  <si>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</si>
  <si>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</si>
  <si>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</si>
  <si>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</si>
  <si>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</si>
  <si>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</si>
  <si>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</si>
  <si>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</si>
  <si>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</si>
  <si>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</si>
  <si>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</si>
  <si>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</si>
  <si>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</si>
  <si>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</si>
  <si>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</si>
  <si>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</si>
  <si>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</si>
  <si>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</si>
  <si>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</si>
  <si>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</si>
  <si>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</si>
  <si>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</si>
  <si>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</si>
  <si>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</si>
  <si>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</si>
  <si>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</si>
  <si>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</si>
  <si>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</si>
  <si>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</si>
  <si>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</si>
  <si>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</si>
  <si>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</si>
  <si>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</si>
  <si>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</si>
  <si>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</si>
  <si>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</si>
  <si>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</si>
  <si>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</si>
  <si>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</si>
  <si>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</si>
  <si>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</si>
  <si>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</si>
  <si>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</si>
  <si>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</si>
  <si>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</si>
  <si>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</si>
  <si>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</si>
  <si>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</si>
  <si>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</si>
  <si>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</si>
  <si>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</si>
  <si>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</si>
  <si>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</si>
  <si>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</si>
  <si>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</si>
  <si>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</si>
  <si>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</si>
  <si>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</si>
  <si>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</si>
  <si>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</si>
  <si>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</si>
  <si>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</si>
  <si>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</si>
  <si>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</si>
  <si>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</si>
  <si>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</si>
  <si>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</si>
  <si>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</si>
  <si>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</si>
  <si>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</si>
  <si>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</si>
  <si>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</si>
  <si>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</si>
  <si>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</si>
  <si>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</si>
  <si>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</si>
  <si>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</si>
  <si>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</si>
  <si>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</si>
  <si>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</si>
  <si>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</si>
  <si>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</si>
  <si>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</si>
  <si>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</si>
  <si>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</si>
  <si>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</si>
  <si>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</si>
  <si>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</si>
  <si>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</si>
  <si>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</si>
  <si>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</si>
  <si>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</si>
  <si>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</si>
  <si>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</si>
  <si>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</si>
  <si>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</si>
  <si>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</si>
  <si>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</si>
  <si>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</si>
  <si>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</si>
  <si>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</si>
  <si>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</si>
  <si>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</si>
  <si>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</si>
  <si>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</si>
  <si>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</si>
  <si>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</si>
  <si>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</si>
  <si>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</si>
  <si>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</si>
  <si>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</si>
  <si>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</si>
  <si>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</si>
  <si>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</si>
  <si>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</si>
  <si>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</si>
  <si>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</si>
  <si>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</si>
  <si>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</si>
  <si>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</si>
  <si>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</si>
  <si>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</si>
  <si>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</si>
  <si>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</si>
  <si>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</si>
  <si>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</si>
  <si>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</si>
  <si>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</si>
  <si>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</si>
  <si>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</si>
  <si>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</si>
  <si>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</si>
  <si>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</si>
  <si>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</si>
  <si>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</si>
  <si>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</si>
  <si>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</si>
  <si>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</si>
  <si>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</si>
  <si>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</si>
  <si>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</si>
  <si>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</si>
  <si>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</si>
  <si>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</si>
  <si>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</si>
  <si>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</si>
  <si>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</si>
  <si>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</si>
  <si>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</si>
  <si>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</si>
  <si>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</si>
  <si>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</si>
  <si>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</si>
  <si>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</si>
  <si>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</si>
  <si>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</si>
  <si>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</si>
  <si>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</si>
  <si>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</si>
  <si>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</si>
  <si>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</si>
  <si>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</si>
  <si>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</si>
  <si>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</si>
  <si>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</si>
  <si>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</si>
  <si>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</si>
  <si>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</si>
  <si>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</si>
  <si>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</si>
  <si>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</si>
  <si>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</si>
  <si>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</si>
  <si>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</si>
  <si>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</si>
  <si>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</si>
  <si>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</si>
  <si>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</si>
  <si>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</si>
  <si>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</si>
  <si>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</si>
  <si>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</si>
  <si>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</si>
  <si>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</si>
  <si>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</si>
  <si>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</si>
  <si>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</si>
  <si>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</si>
  <si>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</si>
  <si>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</si>
  <si>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</si>
  <si>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</si>
  <si>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</si>
  <si>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</si>
  <si>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</si>
  <si>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</si>
  <si>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</si>
  <si>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</si>
  <si>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</si>
  <si>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</si>
  <si>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</si>
  <si>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</si>
  <si>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</si>
  <si>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</si>
  <si>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</si>
  <si>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</si>
  <si>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</si>
  <si>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</si>
  <si>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</si>
  <si>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</si>
  <si>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</si>
  <si>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</si>
  <si>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</si>
  <si>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</si>
  <si>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</si>
  <si>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</si>
  <si>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</si>
  <si>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</si>
  <si>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</si>
  <si>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</si>
  <si>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</si>
  <si>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</si>
  <si>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</si>
  <si>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</si>
  <si>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</si>
  <si>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</si>
  <si>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</si>
  <si>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</si>
  <si>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</si>
  <si>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</si>
  <si>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</si>
  <si>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</si>
  <si>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</si>
  <si>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</si>
  <si>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</si>
  <si>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</si>
  <si>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</si>
  <si>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</si>
  <si>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</si>
  <si>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</si>
  <si>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</si>
  <si>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</si>
  <si>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</si>
  <si>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</si>
  <si>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</si>
  <si>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</si>
  <si>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</si>
  <si>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</si>
  <si>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</si>
  <si>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</si>
  <si>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</si>
  <si>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</si>
  <si>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</si>
  <si>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</si>
  <si>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</si>
  <si>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</si>
  <si>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</si>
  <si>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</si>
  <si>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</si>
  <si>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</si>
  <si>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</si>
  <si>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</si>
  <si>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</si>
  <si>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</si>
  <si>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</si>
  <si>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</si>
  <si>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</si>
  <si>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</si>
  <si>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</si>
  <si>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</si>
  <si>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</si>
  <si>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</si>
  <si>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</si>
  <si>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</si>
  <si>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</si>
  <si>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</si>
  <si>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</si>
  <si>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</si>
  <si>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</si>
  <si>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</si>
  <si>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</si>
  <si>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</si>
  <si>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</si>
  <si>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</si>
  <si>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</si>
  <si>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</si>
  <si>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</si>
  <si>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</si>
  <si>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</si>
  <si>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</si>
  <si>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</si>
  <si>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</si>
  <si>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</si>
  <si>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</si>
  <si>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</si>
  <si>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</si>
  <si>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</si>
  <si>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</si>
  <si>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</si>
  <si>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</si>
  <si>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</si>
  <si>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</si>
  <si>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</si>
  <si>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</si>
  <si>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</si>
  <si>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</si>
  <si>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</si>
  <si>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</si>
  <si>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</si>
  <si>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</si>
  <si>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</si>
  <si>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</si>
  <si>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</si>
  <si>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</si>
  <si>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</si>
  <si>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</si>
  <si>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</si>
  <si>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</si>
  <si>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</si>
  <si>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</si>
  <si>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</si>
  <si>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</si>
  <si>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</si>
  <si>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</si>
  <si>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</si>
  <si>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</si>
  <si>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</si>
  <si>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</si>
  <si>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</si>
  <si>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</si>
  <si>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</si>
  <si>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</si>
  <si>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</si>
  <si>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</si>
  <si>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</si>
  <si>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</si>
  <si>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</si>
  <si>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</si>
  <si>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</si>
  <si>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</si>
  <si>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</si>
  <si>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</si>
  <si>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</si>
  <si>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</si>
  <si>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</si>
  <si>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</si>
  <si>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</si>
  <si>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</si>
  <si>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</si>
  <si>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</si>
  <si>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</si>
  <si>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</si>
  <si>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</si>
  <si>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</si>
  <si>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</si>
  <si>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</si>
  <si>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</si>
  <si>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</si>
  <si>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</si>
  <si>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</si>
  <si>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</si>
  <si>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</si>
  <si>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</si>
  <si>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</si>
  <si>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</si>
  <si>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</si>
  <si>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</si>
  <si>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</si>
  <si>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</si>
  <si>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</si>
  <si>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</si>
  <si>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</si>
  <si>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</si>
  <si>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</si>
  <si>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</si>
  <si>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</si>
  <si>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</si>
  <si>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</si>
  <si>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</si>
  <si>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</si>
  <si>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</si>
  <si>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</si>
  <si>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</si>
  <si>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</si>
  <si>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</si>
  <si>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</si>
  <si>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</si>
  <si>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</si>
  <si>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</si>
  <si>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</si>
  <si>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</si>
  <si>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</si>
  <si>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</si>
  <si>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</si>
  <si>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</si>
  <si>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</si>
  <si>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</si>
  <si>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</si>
  <si>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</si>
  <si>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</si>
  <si>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</si>
  <si>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</si>
  <si>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</si>
  <si>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</si>
  <si>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</si>
  <si>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</si>
  <si>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</si>
  <si>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</si>
  <si>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</si>
  <si>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</si>
  <si>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</si>
  <si>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</si>
  <si>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</si>
  <si>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</si>
  <si>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</si>
  <si>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</si>
  <si>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</si>
  <si>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</si>
  <si>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</si>
  <si>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</si>
  <si>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</si>
  <si>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</si>
  <si>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</si>
  <si>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</si>
  <si>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</si>
  <si>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</si>
  <si>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</si>
  <si>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</si>
  <si>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</si>
  <si>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</si>
  <si>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</si>
  <si>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</si>
  <si>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</si>
  <si>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</si>
  <si>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</si>
  <si>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</si>
  <si>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</si>
  <si>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</si>
  <si>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</si>
  <si>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</si>
  <si>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</si>
  <si>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</si>
  <si>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</si>
  <si>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</si>
  <si>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</si>
  <si>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</si>
  <si>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</si>
  <si>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</si>
  <si>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</si>
  <si>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</si>
  <si>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</si>
  <si>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</si>
  <si>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</si>
  <si>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</si>
  <si>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</si>
  <si>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</si>
  <si>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</si>
  <si>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</si>
  <si>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</si>
  <si>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</si>
  <si>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</si>
  <si>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</si>
  <si>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</si>
  <si>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</si>
  <si>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</si>
  <si>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</si>
  <si>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</si>
  <si>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</si>
  <si>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</si>
  <si>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</si>
  <si>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</si>
  <si>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</si>
  <si>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</si>
  <si>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</si>
  <si>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</si>
  <si>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</si>
  <si>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</si>
  <si>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</si>
  <si>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</si>
  <si>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</si>
  <si>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</si>
  <si>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</si>
  <si>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</si>
  <si>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</si>
  <si>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</si>
  <si>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</si>
  <si>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</si>
  <si>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</si>
  <si>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</si>
  <si>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</si>
  <si>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</si>
  <si>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</si>
  <si>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</si>
  <si>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</si>
  <si>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</si>
  <si>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</si>
  <si>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</si>
  <si>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</si>
  <si>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</si>
  <si>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</si>
  <si>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</si>
  <si>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</si>
  <si>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</si>
  <si>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</si>
  <si>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</si>
  <si>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</si>
  <si>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</si>
  <si>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</si>
  <si>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</si>
  <si>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</si>
  <si>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</si>
  <si>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</si>
  <si>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</si>
  <si>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</si>
  <si>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</si>
  <si>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</si>
  <si>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</si>
  <si>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</si>
  <si>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</si>
  <si>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</si>
  <si>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</si>
  <si>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</si>
  <si>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</si>
  <si>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</si>
  <si>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</si>
  <si>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</si>
  <si>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</si>
  <si>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</si>
  <si>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</si>
  <si>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</si>
  <si>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</si>
  <si>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</si>
  <si>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</si>
  <si>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</si>
  <si>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</si>
  <si>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</si>
  <si>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</si>
  <si>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</si>
  <si>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</si>
  <si>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</si>
  <si>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</si>
  <si>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</si>
  <si>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</si>
  <si>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</si>
  <si>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</si>
  <si>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</si>
  <si>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</si>
  <si>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</si>
  <si>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</si>
  <si>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</si>
  <si>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</si>
  <si>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</si>
  <si>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</si>
  <si>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</si>
  <si>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</si>
  <si>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</si>
  <si>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</si>
  <si>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</si>
  <si>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</si>
  <si>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</si>
  <si>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</si>
  <si>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</si>
  <si>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</si>
  <si>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</si>
  <si>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</si>
  <si>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</si>
  <si>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</si>
  <si>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</si>
  <si>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</si>
  <si>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</si>
  <si>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</si>
  <si>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</si>
  <si>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</si>
  <si>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</si>
  <si>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</si>
  <si>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</si>
  <si>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</si>
  <si>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</si>
  <si>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</si>
  <si>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</si>
  <si>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</si>
  <si>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</si>
  <si>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</si>
  <si>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</si>
  <si>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</si>
  <si>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</si>
  <si>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</si>
  <si>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</si>
  <si>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</si>
  <si>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</si>
  <si>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</si>
  <si>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</si>
  <si>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</si>
  <si>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</si>
  <si>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</si>
  <si>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</si>
  <si>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</si>
  <si>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</si>
  <si>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</si>
  <si>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</si>
  <si>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</si>
  <si>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</si>
  <si>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</si>
  <si>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</si>
  <si>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</si>
  <si>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</si>
  <si>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</si>
  <si>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</si>
  <si>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</si>
  <si>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</si>
  <si>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</si>
  <si>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</si>
  <si>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</si>
  <si>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</si>
  <si>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</si>
  <si>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</si>
  <si>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</si>
  <si>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</si>
  <si>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</si>
  <si>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</si>
  <si>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</si>
  <si>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</si>
  <si>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</si>
  <si>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</si>
  <si>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</si>
  <si>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</si>
  <si>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</si>
  <si>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</si>
  <si>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</si>
  <si>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</si>
  <si>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</si>
  <si>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</si>
  <si>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</si>
  <si>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</si>
  <si>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</si>
  <si>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</si>
  <si>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</si>
  <si>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</si>
  <si>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</si>
  <si>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</si>
  <si>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</si>
  <si>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</si>
  <si>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</si>
  <si>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</si>
  <si>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</si>
  <si>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</si>
  <si>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</si>
  <si>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</si>
  <si>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</si>
  <si>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</si>
  <si>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</si>
  <si>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</si>
  <si>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</si>
  <si>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</si>
  <si>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</si>
  <si>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</si>
  <si>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</si>
  <si>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</si>
  <si>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</si>
  <si>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</si>
  <si>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</si>
  <si>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</si>
  <si>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</si>
  <si>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</si>
  <si>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</si>
  <si>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</si>
  <si>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</si>
  <si>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</si>
  <si>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</si>
  <si>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</si>
  <si>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</si>
  <si>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</si>
  <si>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</si>
  <si>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</si>
  <si>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</si>
  <si>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</si>
  <si>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</si>
  <si>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</si>
  <si>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</si>
  <si>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</si>
  <si>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</si>
  <si>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</si>
  <si>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</si>
  <si>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</si>
  <si>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</si>
  <si>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</si>
  <si>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</si>
  <si>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</si>
  <si>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</si>
  <si>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</si>
  <si>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</si>
  <si>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</si>
  <si>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</si>
  <si>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</si>
  <si>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</si>
  <si>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</si>
  <si>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</si>
  <si>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</si>
  <si>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</si>
  <si>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</si>
  <si>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</si>
  <si>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</si>
  <si>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</si>
  <si>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</si>
  <si>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</si>
  <si>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</si>
  <si>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</si>
  <si>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</si>
  <si>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</si>
  <si>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</si>
  <si>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</si>
  <si>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</si>
  <si>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</si>
  <si>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</si>
  <si>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</si>
  <si>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</si>
  <si>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</si>
  <si>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</si>
  <si>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</si>
  <si>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</si>
  <si>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</si>
  <si>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</si>
  <si>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</si>
  <si>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</si>
  <si>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</si>
  <si>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</si>
  <si>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</si>
  <si>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</si>
  <si>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</si>
  <si>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</si>
  <si>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</si>
  <si>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</si>
  <si>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</si>
  <si>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</si>
  <si>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</si>
  <si>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</si>
  <si>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</si>
  <si>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</si>
  <si>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</si>
  <si>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</si>
  <si>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</si>
  <si>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</si>
  <si>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</si>
  <si>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</si>
  <si>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</si>
  <si>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</si>
  <si>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</si>
  <si>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</si>
  <si>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</si>
  <si>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</si>
  <si>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</si>
  <si>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</si>
  <si>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</si>
  <si>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</si>
  <si>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</si>
  <si>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</si>
  <si>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</si>
  <si>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</si>
  <si>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</si>
  <si>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</si>
  <si>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</si>
  <si>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</si>
  <si>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</si>
  <si>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</si>
  <si>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</si>
  <si>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</si>
  <si>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</si>
  <si>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</si>
  <si>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</si>
  <si>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</si>
  <si>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</si>
  <si>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</si>
  <si>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</si>
  <si>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</si>
  <si>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</si>
  <si>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</si>
  <si>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</si>
  <si>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</si>
  <si>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</si>
  <si>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</si>
  <si>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</si>
  <si>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</si>
  <si>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</si>
  <si>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</si>
  <si>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</si>
  <si>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</si>
  <si>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</si>
  <si>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</si>
  <si>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</si>
  <si>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</si>
  <si>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</si>
  <si>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</si>
  <si>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</si>
  <si>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</si>
  <si>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</si>
  <si>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</si>
  <si>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</si>
  <si>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</si>
  <si>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</si>
  <si>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</si>
  <si>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</si>
  <si>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</si>
  <si>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</si>
  <si>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</si>
  <si>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</si>
  <si>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</si>
  <si>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</si>
  <si>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</si>
  <si>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</si>
  <si>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</si>
  <si>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</si>
  <si>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</si>
  <si>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</si>
  <si>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</si>
  <si>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</si>
  <si>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</si>
  <si>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</si>
  <si>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</si>
  <si>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</si>
  <si>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</si>
  <si>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</si>
  <si>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</si>
  <si>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</si>
  <si>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</si>
  <si>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</si>
  <si>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</si>
  <si>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</si>
  <si>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</si>
  <si>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</si>
  <si>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</si>
  <si>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</si>
  <si>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</si>
  <si>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</si>
  <si>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</si>
  <si>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</si>
  <si>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</si>
  <si>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</si>
  <si>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</si>
  <si>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</si>
  <si>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</si>
  <si>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</si>
  <si>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</si>
  <si>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</si>
  <si>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</si>
  <si>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</si>
  <si>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</si>
  <si>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</si>
  <si>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</si>
  <si>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</si>
  <si>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</si>
  <si>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</si>
  <si>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</si>
  <si>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</si>
  <si>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</si>
  <si>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</si>
  <si>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</si>
  <si>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</si>
  <si>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</si>
  <si>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</si>
  <si>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</si>
  <si>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</si>
  <si>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</si>
  <si>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</si>
  <si>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</si>
  <si>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</si>
  <si>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</si>
  <si>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</si>
  <si>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</si>
  <si>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</si>
  <si>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</si>
  <si>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</si>
  <si>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</si>
  <si>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</si>
  <si>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</si>
  <si>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</si>
  <si>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</si>
  <si>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</si>
  <si>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</si>
  <si>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</si>
  <si>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</si>
  <si>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</si>
  <si>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</si>
  <si>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</si>
  <si>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</si>
  <si>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</si>
  <si>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</si>
  <si>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</si>
  <si>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</si>
  <si>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</si>
  <si>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</si>
  <si>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</si>
  <si>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</si>
  <si>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</si>
  <si>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</si>
  <si>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</si>
  <si>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</si>
  <si>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</si>
  <si>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</si>
  <si>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</si>
  <si>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</si>
  <si>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</si>
  <si>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</si>
  <si>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</si>
  <si>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</si>
  <si>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</si>
  <si>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</si>
  <si>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</si>
  <si>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</si>
  <si>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</si>
  <si>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</si>
  <si>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</si>
  <si>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</si>
  <si>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</si>
  <si>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</si>
  <si>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</si>
  <si>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</si>
  <si>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</si>
  <si>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</si>
  <si>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</si>
  <si>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</si>
  <si>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</si>
  <si>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</si>
  <si>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</si>
  <si>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</si>
  <si>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</si>
  <si>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</si>
  <si>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</si>
  <si>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</si>
  <si>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</si>
  <si>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</si>
  <si>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</si>
  <si>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</si>
  <si>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</si>
  <si>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</si>
  <si>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</si>
  <si>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</si>
  <si>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</si>
  <si>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</si>
  <si>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</si>
  <si>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</si>
  <si>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</si>
  <si>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</si>
  <si>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</si>
  <si>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</si>
  <si>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</si>
  <si>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</si>
  <si>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</si>
  <si>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</si>
  <si>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</si>
  <si>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</si>
  <si>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</si>
  <si>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</si>
  <si>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</si>
  <si>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</si>
  <si>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</si>
  <si>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</si>
  <si>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</si>
  <si>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</si>
  <si>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</si>
  <si>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</si>
  <si>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</si>
  <si>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</si>
  <si>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</si>
  <si>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</si>
  <si>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</si>
  <si>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</si>
  <si>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</si>
  <si>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</si>
  <si>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</si>
  <si>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</si>
  <si>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</si>
  <si>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</si>
  <si>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</si>
  <si>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</si>
  <si>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</si>
  <si>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</si>
  <si>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</si>
  <si>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</si>
  <si>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</si>
  <si>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</si>
  <si>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</si>
  <si>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</si>
  <si>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</si>
  <si>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</si>
  <si>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</si>
  <si>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</si>
  <si>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</si>
  <si>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</si>
  <si>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</si>
  <si>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</si>
  <si>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</si>
  <si>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</si>
  <si>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</si>
  <si>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</si>
  <si>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</si>
  <si>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</si>
  <si>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</si>
  <si>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</si>
  <si>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</si>
  <si>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</si>
  <si>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</si>
  <si>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</si>
  <si>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</si>
  <si>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</si>
  <si>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</si>
  <si>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</si>
  <si>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</si>
  <si>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</si>
  <si>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</si>
  <si>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</si>
  <si>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</si>
  <si>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</si>
  <si>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</si>
  <si>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</si>
  <si>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</si>
  <si>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</si>
  <si>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</si>
  <si>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</si>
  <si>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</si>
  <si>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</si>
  <si>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</si>
  <si>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</si>
  <si>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</si>
  <si>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</si>
  <si>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</si>
  <si>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</si>
  <si>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</si>
  <si>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</si>
  <si>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</si>
  <si>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</si>
  <si>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</si>
  <si>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</si>
  <si>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</si>
  <si>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</si>
  <si>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</si>
  <si>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</si>
  <si>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</si>
  <si>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</si>
  <si>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</si>
  <si>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</si>
  <si>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</si>
  <si>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</si>
  <si>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</si>
  <si>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</si>
  <si>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</si>
  <si>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</si>
  <si>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</si>
  <si>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</si>
  <si>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</si>
  <si>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</si>
  <si>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</si>
  <si>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</si>
  <si>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</si>
  <si>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</si>
  <si>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</si>
  <si>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</si>
  <si>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</si>
  <si>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</si>
  <si>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</si>
  <si>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</si>
  <si>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</si>
  <si>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</si>
  <si>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</si>
  <si>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</si>
  <si>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</si>
  <si>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</si>
  <si>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</si>
  <si>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</si>
  <si>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</si>
  <si>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</si>
  <si>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</si>
  <si>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</si>
  <si>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</si>
  <si>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</si>
  <si>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</si>
  <si>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</si>
  <si>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</si>
  <si>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</si>
  <si>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</si>
  <si>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</si>
  <si>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</si>
  <si>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</si>
  <si>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</si>
  <si>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</si>
  <si>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</si>
  <si>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</si>
  <si>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</si>
  <si>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</si>
  <si>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</si>
  <si>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</si>
  <si>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</si>
  <si>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</si>
  <si>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</si>
  <si>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</si>
  <si>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</si>
  <si>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</si>
  <si>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</si>
  <si>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</si>
  <si>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</si>
  <si>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</si>
  <si>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</si>
  <si>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</si>
  <si>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</si>
  <si>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</si>
  <si>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</si>
  <si>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</si>
  <si>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</si>
  <si>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</si>
  <si>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</si>
  <si>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</si>
  <si>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</si>
  <si>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</si>
  <si>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</si>
  <si>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</si>
  <si>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</si>
  <si>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</si>
  <si>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</si>
  <si>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</si>
  <si>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</si>
  <si>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</si>
  <si>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</si>
  <si>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</si>
  <si>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</si>
  <si>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</si>
  <si>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</si>
  <si>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</si>
  <si>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</si>
  <si>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</si>
  <si>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</si>
  <si>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</si>
  <si>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</si>
  <si>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</si>
  <si>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</si>
  <si>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</si>
  <si>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</si>
  <si>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</si>
  <si>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</si>
  <si>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</si>
  <si>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</si>
  <si>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</si>
  <si>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</si>
  <si>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</si>
  <si>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</si>
  <si>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</si>
  <si>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</si>
  <si>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</si>
  <si>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</si>
  <si>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</si>
  <si>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</si>
  <si>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</si>
  <si>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</si>
  <si>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</si>
  <si>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</si>
  <si>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</si>
  <si>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</si>
  <si>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</si>
  <si>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</si>
  <si>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</si>
  <si>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</si>
  <si>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</si>
  <si>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</si>
  <si>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</si>
  <si>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</si>
  <si>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</si>
  <si>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</si>
  <si>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</si>
  <si>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</si>
  <si>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</si>
  <si>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</si>
  <si>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</si>
  <si>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</si>
  <si>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</si>
  <si>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</si>
  <si>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</si>
  <si>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</si>
  <si>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</si>
  <si>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</si>
  <si>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</si>
  <si>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</si>
  <si>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</si>
  <si>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</si>
  <si>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</si>
  <si>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</si>
  <si>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</si>
  <si>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</si>
  <si>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</si>
  <si>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</si>
  <si>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</si>
  <si>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</si>
  <si>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</si>
  <si>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</si>
  <si>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</si>
  <si>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</si>
  <si>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</si>
  <si>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</si>
  <si>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</si>
  <si>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</si>
  <si>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</si>
  <si>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</si>
  <si>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</si>
  <si>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</si>
  <si>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</si>
  <si>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</si>
  <si>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</si>
  <si>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</si>
  <si>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</si>
  <si>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</si>
  <si>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</si>
  <si>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</si>
  <si>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</si>
  <si>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</si>
  <si>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</si>
  <si>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</si>
  <si>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</si>
  <si>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</si>
  <si>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</si>
  <si>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</si>
  <si>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</si>
  <si>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</si>
  <si>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</si>
  <si>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</si>
  <si>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</si>
  <si>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</si>
  <si>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</si>
  <si>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</si>
  <si>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</si>
  <si>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</si>
  <si>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</si>
  <si>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</si>
  <si>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</si>
  <si>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</si>
  <si>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</si>
  <si>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</si>
  <si>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</si>
  <si>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</si>
  <si>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</si>
  <si>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</si>
  <si>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</si>
  <si>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</si>
  <si>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</si>
  <si>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</si>
  <si>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</si>
  <si>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</si>
  <si>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</si>
  <si>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</si>
  <si>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</si>
  <si>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</si>
  <si>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</si>
  <si>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</si>
  <si>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</si>
  <si>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</si>
  <si>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</si>
  <si>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</si>
  <si>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</si>
  <si>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</si>
  <si>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</si>
  <si>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</si>
  <si>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</si>
  <si>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</si>
  <si>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</si>
  <si>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</si>
  <si>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</si>
  <si>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</si>
  <si>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</si>
  <si>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</si>
  <si>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</si>
  <si>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</si>
  <si>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</si>
  <si>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</si>
  <si>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</si>
  <si>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</si>
  <si>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</si>
  <si>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</si>
  <si>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</si>
  <si>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</si>
  <si>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</si>
  <si>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</si>
  <si>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</si>
  <si>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</si>
  <si>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</si>
  <si>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</si>
  <si>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</si>
  <si>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</si>
  <si>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</si>
  <si>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</si>
  <si>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</si>
  <si>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</si>
  <si>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</si>
  <si>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</si>
  <si>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</si>
  <si>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</si>
  <si>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</si>
  <si>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</si>
  <si>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</si>
  <si>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</si>
  <si>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</si>
  <si>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</si>
  <si>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</si>
  <si>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</si>
  <si>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</si>
  <si>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</si>
  <si>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</si>
  <si>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</si>
  <si>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</si>
  <si>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</si>
  <si>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</si>
  <si>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</si>
  <si>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</si>
  <si>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</si>
  <si>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</si>
  <si>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</si>
  <si>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</si>
  <si>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</si>
  <si>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</si>
  <si>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</si>
  <si>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</si>
  <si>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</si>
  <si>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</si>
  <si>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</si>
  <si>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</si>
  <si>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</si>
  <si>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</si>
  <si>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</si>
  <si>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</si>
  <si>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</si>
  <si>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</si>
  <si>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</si>
  <si>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</si>
  <si>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</si>
  <si>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</si>
  <si>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</si>
  <si>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</si>
  <si>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</si>
  <si>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</si>
  <si>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</si>
  <si>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</si>
  <si>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</si>
  <si>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</si>
  <si>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</si>
  <si>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</si>
  <si>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</si>
  <si>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</si>
  <si>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</si>
  <si>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</si>
  <si>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</si>
  <si>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</si>
  <si>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</si>
  <si>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</si>
  <si>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</si>
  <si>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</si>
  <si>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</si>
  <si>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</si>
  <si>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</si>
  <si>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</si>
  <si>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</si>
  <si>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</si>
  <si>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</si>
  <si>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</si>
  <si>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</si>
  <si>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</si>
  <si>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</si>
  <si>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</si>
  <si>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</si>
  <si>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</si>
  <si>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</si>
  <si>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</si>
  <si>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</si>
  <si>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</si>
  <si>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</si>
  <si>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</si>
  <si>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</si>
  <si>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</si>
  <si>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</si>
  <si>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</si>
  <si>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</si>
  <si>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</si>
  <si>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</si>
  <si>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</si>
  <si>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</si>
  <si>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</si>
  <si>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</si>
  <si>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</si>
  <si>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</si>
  <si>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</si>
  <si>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</si>
  <si>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</si>
  <si>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</si>
  <si>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</si>
  <si>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</si>
  <si>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</si>
  <si>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</si>
  <si>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</si>
  <si>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</si>
  <si>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</si>
  <si>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</si>
  <si>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</si>
  <si>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</si>
  <si>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</si>
  <si>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</si>
  <si>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</si>
  <si>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</si>
  <si>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</si>
  <si>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</si>
  <si>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</si>
  <si>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</si>
  <si>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</si>
  <si>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</si>
  <si>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</si>
  <si>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</si>
  <si>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</si>
  <si>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</si>
  <si>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</si>
  <si>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</si>
  <si>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</si>
  <si>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</si>
  <si>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</si>
  <si>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</si>
  <si>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</si>
  <si>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</si>
  <si>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</si>
  <si>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</si>
  <si>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</si>
  <si>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</si>
  <si>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</si>
  <si>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</si>
  <si>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</si>
  <si>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</si>
  <si>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</si>
  <si>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</si>
  <si>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</si>
  <si>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</si>
  <si>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</si>
  <si>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</si>
  <si>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</si>
  <si>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</si>
  <si>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</si>
  <si>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</si>
  <si>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</si>
  <si>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</si>
  <si>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</si>
  <si>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</si>
  <si>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</si>
  <si>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</si>
  <si>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</si>
  <si>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</si>
  <si>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</si>
  <si>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</si>
  <si>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</si>
  <si>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</si>
  <si>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</si>
  <si>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</si>
  <si>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</si>
  <si>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</si>
  <si>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</si>
  <si>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</si>
  <si>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</si>
  <si>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</si>
  <si>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</si>
  <si>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</si>
  <si>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</si>
  <si>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</si>
  <si>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</si>
  <si>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</si>
  <si>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</si>
  <si>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</si>
  <si>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</si>
  <si>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</si>
  <si>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</si>
  <si>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</si>
  <si>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</si>
  <si>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</si>
  <si>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</si>
  <si>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</si>
  <si>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</si>
  <si>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</si>
  <si>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</si>
  <si>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</si>
  <si>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</si>
  <si>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</si>
  <si>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</si>
  <si>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</si>
  <si>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</si>
  <si>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</si>
  <si>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</si>
  <si>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</si>
  <si>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</si>
  <si>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</si>
  <si>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</si>
  <si>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</si>
  <si>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</si>
  <si>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</si>
  <si>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</si>
  <si>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</si>
  <si>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</si>
  <si>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</si>
  <si>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</si>
  <si>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</si>
  <si>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</si>
  <si>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</si>
  <si>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</si>
  <si>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</si>
  <si>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</si>
  <si>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</si>
  <si>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</si>
  <si>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</si>
  <si>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</si>
  <si>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</si>
  <si>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</si>
  <si>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</si>
  <si>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</si>
  <si>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</si>
  <si>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</si>
  <si>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</si>
  <si>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</si>
  <si>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</si>
  <si>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</si>
  <si>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</si>
  <si>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</si>
  <si>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</si>
  <si>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</si>
  <si>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</si>
  <si>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</si>
  <si>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</si>
  <si>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</si>
  <si>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</si>
  <si>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</si>
  <si>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</si>
  <si>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</si>
  <si>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</si>
  <si>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</si>
  <si>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</si>
  <si>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</si>
  <si>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</si>
  <si>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</si>
  <si>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</si>
  <si>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</si>
  <si>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</si>
  <si>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</si>
  <si>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</si>
  <si>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</si>
  <si>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</si>
  <si>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</si>
  <si>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</si>
  <si>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</si>
  <si>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</si>
  <si>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</si>
  <si>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</si>
  <si>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</si>
  <si>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</si>
  <si>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</si>
  <si>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</si>
  <si>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</si>
  <si>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</si>
  <si>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</si>
  <si>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</si>
  <si>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</si>
  <si>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</si>
  <si>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</si>
  <si>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</si>
  <si>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</si>
  <si>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</si>
  <si>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</si>
  <si>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</si>
  <si>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</si>
  <si>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</si>
  <si>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</si>
  <si>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</si>
  <si>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</si>
  <si>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</si>
  <si>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</si>
  <si>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</si>
  <si>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</si>
  <si>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</si>
  <si>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</si>
  <si>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</si>
  <si>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</si>
  <si>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</si>
  <si>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</si>
  <si>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</si>
  <si>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</si>
  <si>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</si>
  <si>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</si>
  <si>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</si>
  <si>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</si>
  <si>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</si>
  <si>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</si>
  <si>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</si>
  <si>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</si>
  <si>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</si>
  <si>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</si>
  <si>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</si>
  <si>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</si>
  <si>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</si>
  <si>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</si>
  <si>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</si>
  <si>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</si>
  <si>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</si>
  <si>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</si>
  <si>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</si>
  <si>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</si>
  <si>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</si>
  <si>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</si>
  <si>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</si>
  <si>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</si>
  <si>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</si>
  <si>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</si>
  <si>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</si>
  <si>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</si>
  <si>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</si>
  <si>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</si>
  <si>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</si>
  <si>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</si>
  <si>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</si>
  <si>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</si>
  <si>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</si>
  <si>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</si>
  <si>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</si>
  <si>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</si>
  <si>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</si>
  <si>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</si>
  <si>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</si>
  <si>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</si>
  <si>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</si>
  <si>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</si>
  <si>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</si>
  <si>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</si>
  <si>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</si>
  <si>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</si>
  <si>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</si>
  <si>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</si>
  <si>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</si>
  <si>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</si>
  <si>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</si>
  <si>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</si>
  <si>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</si>
  <si>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</si>
  <si>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</si>
  <si>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</si>
  <si>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</si>
  <si>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</si>
  <si>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</si>
  <si>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</si>
  <si>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</si>
  <si>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</si>
  <si>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</si>
  <si>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</si>
  <si>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</si>
  <si>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</si>
  <si>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</si>
  <si>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</si>
  <si>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</si>
  <si>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</si>
  <si>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</si>
  <si>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</si>
  <si>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</si>
  <si>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</si>
  <si>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</si>
  <si>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</si>
  <si>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</si>
  <si>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</si>
  <si>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</si>
  <si>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</si>
  <si>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</si>
  <si>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</si>
  <si>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</si>
  <si>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</si>
  <si>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</si>
  <si>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</si>
  <si>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</si>
  <si>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</si>
  <si>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</si>
  <si>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</si>
  <si>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</si>
  <si>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</si>
  <si>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</si>
  <si>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</si>
  <si>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</si>
  <si>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</si>
  <si>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</si>
  <si>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</si>
  <si>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</si>
  <si>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</si>
  <si>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</si>
  <si>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</si>
  <si>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</si>
  <si>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</si>
  <si>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</si>
  <si>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</si>
  <si>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</si>
  <si>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</si>
  <si>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</si>
  <si>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</si>
  <si>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</si>
  <si>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</si>
  <si>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</si>
  <si>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</si>
  <si>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</si>
  <si>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</si>
  <si>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</si>
  <si>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</si>
  <si>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</si>
  <si>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</si>
  <si>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</si>
  <si>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</si>
  <si>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</si>
  <si>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</si>
  <si>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</si>
  <si>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</si>
  <si>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</si>
  <si>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</si>
  <si>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</si>
  <si>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</si>
  <si>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</si>
  <si>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</si>
  <si>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</si>
  <si>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</si>
  <si>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</si>
  <si>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</si>
  <si>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</si>
  <si>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</si>
  <si>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</si>
  <si>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</si>
  <si>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</si>
  <si>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</si>
  <si>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</si>
  <si>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</si>
  <si>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</si>
  <si>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</si>
  <si>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</si>
  <si>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</si>
  <si>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</si>
  <si>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</si>
  <si>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</si>
  <si>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</si>
  <si>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</si>
  <si>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</si>
  <si>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</si>
  <si>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</si>
  <si>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</si>
  <si>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</si>
  <si>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</si>
  <si>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</si>
  <si>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</si>
  <si>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</si>
  <si>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</si>
  <si>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</si>
  <si>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</si>
  <si>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</si>
  <si>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</si>
  <si>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</si>
  <si>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</si>
  <si>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</si>
  <si>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</si>
  <si>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</si>
  <si>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</si>
  <si>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</si>
  <si>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</si>
  <si>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</si>
  <si>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</si>
  <si>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</si>
  <si>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</si>
  <si>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</si>
  <si>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</si>
  <si>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</si>
  <si>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</si>
  <si>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</si>
  <si>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</si>
  <si>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</si>
  <si>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</si>
  <si>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</si>
  <si>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</si>
  <si>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</si>
  <si>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</si>
  <si>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</si>
  <si>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</si>
  <si>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</si>
  <si>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</si>
  <si>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</si>
  <si>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</si>
  <si>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</si>
  <si>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</si>
  <si>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</si>
  <si>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</si>
  <si>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</si>
  <si>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</si>
  <si>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</si>
  <si>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</si>
  <si>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</si>
  <si>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</si>
  <si>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</si>
  <si>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</si>
  <si>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</si>
  <si>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</si>
  <si>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</si>
  <si>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</si>
  <si>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</si>
  <si>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</si>
  <si>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</si>
  <si>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</si>
  <si>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</si>
  <si>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</si>
  <si>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</si>
  <si>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</si>
  <si>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</si>
  <si>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</si>
  <si>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</si>
  <si>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</si>
  <si>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</si>
  <si>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</si>
  <si>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</si>
  <si>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</si>
  <si>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</si>
  <si>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</si>
  <si>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</si>
  <si>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</si>
  <si>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</si>
  <si>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</si>
  <si>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</si>
  <si>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</si>
  <si>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</si>
  <si>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</si>
  <si>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</si>
  <si>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</si>
  <si>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</si>
  <si>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</si>
  <si>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</si>
  <si>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</si>
  <si>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</si>
  <si>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</si>
  <si>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</si>
  <si>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</si>
  <si>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</si>
  <si>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</si>
  <si>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</si>
  <si>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</si>
  <si>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</si>
  <si>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</si>
  <si>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</si>
  <si>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</si>
  <si>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</si>
  <si>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</si>
  <si>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</si>
  <si>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</si>
  <si>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</si>
  <si>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</si>
  <si>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</si>
  <si>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</si>
  <si>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</si>
  <si>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</si>
  <si>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</si>
  <si>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</si>
  <si>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</si>
  <si>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</si>
  <si>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</si>
  <si>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</si>
  <si>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</si>
  <si>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</si>
  <si>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</si>
  <si>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</si>
  <si>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</si>
  <si>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</si>
  <si>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</si>
  <si>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</si>
  <si>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</si>
  <si>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</si>
  <si>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</si>
  <si>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</si>
  <si>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</si>
  <si>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</si>
  <si>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</si>
  <si>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</si>
  <si>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</si>
  <si>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</si>
  <si>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</si>
  <si>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</si>
  <si>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</si>
  <si>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</si>
  <si>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</si>
  <si>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</si>
  <si>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</si>
  <si>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</si>
  <si>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</si>
  <si>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</si>
  <si>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</si>
  <si>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</si>
  <si>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</si>
  <si>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</si>
  <si>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</si>
  <si>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</si>
  <si>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</si>
  <si>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</si>
  <si>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</si>
  <si>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</si>
  <si>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</si>
  <si>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</si>
  <si>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</si>
  <si>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</si>
  <si>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</si>
  <si>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</si>
  <si>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</si>
  <si>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</si>
  <si>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</si>
  <si>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</si>
  <si>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</si>
  <si>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</si>
  <si>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</si>
  <si>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</si>
  <si>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</si>
  <si>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</si>
  <si>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</si>
  <si>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</si>
  <si>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</si>
  <si>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</si>
  <si>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</si>
  <si>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</si>
  <si>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</si>
  <si>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</si>
  <si>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</si>
  <si>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</si>
  <si>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</si>
  <si>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</si>
  <si>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</si>
  <si>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</si>
  <si>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</si>
  <si>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</si>
  <si>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</si>
  <si>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</si>
  <si>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</si>
  <si>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</si>
  <si>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</si>
  <si>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</si>
  <si>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</si>
  <si>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</si>
  <si>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</si>
  <si>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</si>
  <si>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</si>
  <si>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</si>
  <si>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</si>
  <si>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</si>
  <si>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</si>
  <si>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</si>
  <si>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</si>
  <si>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</si>
  <si>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</si>
  <si>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</si>
  <si>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</si>
  <si>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</si>
  <si>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</si>
  <si>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</si>
  <si>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</si>
  <si>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</si>
  <si>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</si>
  <si>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</si>
  <si>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</si>
  <si>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</si>
  <si>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</si>
  <si>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</si>
  <si>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</si>
  <si>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</si>
  <si>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</si>
  <si>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</si>
  <si>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</si>
  <si>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</si>
  <si>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</si>
  <si>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</si>
  <si>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</si>
  <si>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</si>
  <si>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</si>
  <si>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</si>
  <si>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</si>
  <si>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</si>
  <si>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</si>
  <si>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</si>
  <si>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</si>
  <si>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</si>
  <si>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</si>
  <si>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</si>
  <si>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</si>
  <si>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</si>
  <si>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</si>
  <si>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</si>
  <si>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</si>
  <si>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</si>
  <si>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</si>
  <si>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</si>
  <si>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</si>
  <si>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</si>
  <si>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</si>
  <si>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</si>
  <si>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</si>
  <si>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</si>
  <si>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</si>
  <si>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</si>
  <si>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</si>
  <si>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</si>
  <si>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</si>
  <si>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</si>
  <si>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</si>
  <si>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</si>
  <si>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</si>
  <si>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</si>
  <si>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</si>
  <si>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</si>
  <si>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</si>
  <si>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</si>
  <si>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</si>
  <si>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</si>
  <si>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</si>
  <si>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</si>
  <si>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</si>
  <si>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</si>
  <si>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</si>
  <si>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</si>
  <si>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</si>
  <si>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</si>
  <si>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</si>
  <si>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</si>
  <si>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</si>
  <si>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</si>
  <si>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</si>
  <si>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</si>
  <si>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</si>
  <si>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</si>
  <si>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</si>
  <si>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</si>
  <si>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</si>
  <si>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</si>
  <si>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</si>
  <si>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</si>
  <si>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</si>
  <si>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</si>
  <si>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</si>
  <si>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</si>
  <si>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</si>
  <si>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</si>
  <si>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</si>
  <si>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</si>
  <si>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</si>
  <si>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</si>
  <si>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</si>
  <si>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</si>
  <si>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</si>
  <si>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</si>
  <si>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</si>
  <si>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</si>
  <si>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</si>
  <si>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</si>
  <si>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</si>
  <si>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</si>
  <si>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</si>
  <si>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</si>
  <si>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</si>
  <si>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</si>
  <si>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</si>
  <si>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</si>
  <si>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</si>
  <si>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</si>
  <si>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</si>
  <si>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</si>
  <si>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</si>
  <si>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</si>
  <si>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</si>
  <si>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</si>
  <si>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</si>
  <si>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</si>
  <si>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</si>
  <si>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</si>
  <si>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</si>
  <si>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</si>
  <si>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</si>
  <si>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</si>
  <si>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</si>
  <si>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</si>
  <si>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</si>
  <si>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</si>
  <si>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</si>
  <si>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</si>
  <si>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</si>
  <si>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</si>
  <si>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</si>
  <si>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</si>
  <si>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</si>
  <si>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</si>
  <si>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</si>
  <si>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</si>
  <si>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</si>
  <si>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</si>
  <si>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</si>
  <si>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</si>
  <si>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</si>
  <si>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</si>
  <si>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</si>
  <si>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</si>
  <si>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</si>
  <si>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</si>
  <si>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</si>
  <si>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</si>
  <si>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</si>
  <si>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</si>
  <si>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</si>
  <si>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</si>
  <si>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</si>
  <si>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</si>
  <si>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</si>
  <si>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</si>
  <si>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</si>
  <si>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</si>
  <si>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</si>
  <si>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</si>
  <si>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</si>
  <si>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</si>
  <si>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</si>
  <si>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</si>
  <si>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</si>
  <si>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</si>
  <si>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</si>
  <si>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</si>
  <si>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</si>
  <si>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</si>
  <si>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</si>
  <si>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</si>
  <si>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</si>
  <si>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</si>
  <si>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</si>
  <si>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</si>
  <si>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</si>
  <si>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</si>
  <si>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</si>
  <si>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</si>
  <si>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</si>
  <si>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</si>
  <si>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</si>
  <si>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</si>
  <si>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</si>
  <si>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</si>
  <si>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</si>
  <si>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</si>
  <si>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</si>
  <si>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</si>
  <si>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</si>
  <si>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</si>
  <si>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</si>
  <si>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</si>
  <si>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</si>
  <si>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</si>
  <si>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</si>
  <si>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</si>
  <si>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</si>
  <si>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</si>
  <si>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</si>
  <si>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</si>
  <si>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</si>
  <si>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</si>
  <si>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</si>
  <si>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</si>
  <si>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</si>
  <si>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</si>
  <si>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</si>
  <si>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</si>
  <si>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</si>
  <si>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</si>
  <si>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</si>
  <si>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</si>
  <si>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</si>
  <si>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</si>
  <si>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</si>
  <si>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</si>
  <si>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</si>
  <si>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</si>
  <si>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</si>
  <si>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</si>
  <si>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</si>
  <si>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</si>
  <si>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</si>
  <si>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</si>
  <si>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</si>
  <si>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</si>
  <si>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</si>
  <si>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</si>
  <si>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</si>
  <si>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</si>
  <si>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</si>
  <si>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</si>
  <si>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</si>
  <si>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</si>
  <si>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</si>
  <si>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</si>
  <si>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</si>
  <si>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</si>
  <si>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</si>
  <si>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</si>
  <si>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</si>
  <si>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</si>
  <si>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</si>
  <si>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</si>
  <si>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</si>
  <si>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</si>
  <si>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</si>
  <si>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</si>
  <si>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</si>
  <si>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</si>
  <si>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</si>
  <si>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</si>
  <si>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</si>
  <si>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</si>
  <si>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</si>
  <si>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</si>
  <si>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</si>
  <si>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</si>
  <si>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</si>
  <si>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</si>
  <si>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</si>
  <si>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</si>
  <si>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</si>
  <si>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</si>
  <si>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</si>
  <si>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</si>
  <si>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</si>
  <si>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</si>
  <si>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</si>
  <si>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</si>
  <si>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</si>
  <si>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</si>
  <si>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</si>
  <si>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</si>
  <si>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</si>
  <si>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</si>
  <si>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</si>
  <si>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</si>
  <si>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</si>
  <si>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</si>
  <si>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</si>
  <si>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</si>
  <si>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</si>
  <si>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</si>
  <si>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</si>
  <si>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</si>
  <si>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</si>
  <si>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</si>
  <si>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</si>
  <si>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</si>
  <si>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</si>
  <si>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</si>
  <si>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</si>
  <si>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</si>
  <si>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</si>
  <si>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</si>
  <si>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</si>
  <si>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</si>
  <si>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</si>
  <si>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</si>
  <si>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</si>
  <si>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</si>
  <si>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</si>
  <si>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</si>
  <si>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</si>
  <si>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</si>
  <si>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</si>
  <si>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</si>
  <si>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</si>
  <si>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</si>
  <si>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</si>
  <si>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</si>
  <si>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</si>
  <si>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</si>
  <si>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</si>
  <si>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</si>
  <si>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</si>
  <si>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</si>
  <si>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</si>
  <si>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</si>
  <si>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</si>
  <si>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</si>
  <si>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</si>
  <si>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</si>
  <si>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</si>
  <si>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</si>
  <si>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</si>
  <si>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</si>
  <si>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</si>
  <si>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</si>
  <si>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</si>
  <si>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</si>
  <si>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</si>
  <si>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</si>
  <si>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</si>
  <si>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</si>
  <si>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</si>
  <si>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</si>
  <si>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</si>
  <si>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</si>
  <si>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</si>
  <si>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</si>
  <si>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</si>
  <si>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</si>
  <si>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</si>
  <si>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</si>
  <si>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</si>
  <si>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</si>
  <si>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</si>
  <si>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</si>
  <si>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</si>
  <si>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</si>
  <si>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</si>
  <si>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</si>
  <si>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</si>
  <si>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</si>
  <si>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</si>
  <si>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</si>
  <si>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</si>
  <si>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</si>
  <si>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</si>
  <si>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</si>
  <si>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</si>
  <si>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</si>
  <si>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</si>
  <si>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</si>
  <si>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</si>
  <si>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</si>
  <si>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</si>
  <si>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</si>
  <si>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</si>
  <si>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</si>
  <si>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</si>
  <si>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</si>
  <si>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</si>
  <si>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</si>
  <si>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</si>
  <si>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</si>
  <si>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</si>
  <si>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</si>
  <si>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</si>
  <si>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</si>
  <si>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</si>
  <si>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</si>
  <si>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</si>
  <si>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</si>
  <si>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</si>
  <si>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</si>
  <si>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</si>
  <si>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</si>
  <si>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</si>
  <si>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</si>
  <si>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</si>
  <si>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</si>
  <si>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</si>
  <si>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</si>
  <si>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</si>
  <si>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</si>
  <si>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</si>
  <si>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</si>
  <si>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</si>
  <si>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</si>
  <si>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</si>
  <si>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</si>
  <si>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</si>
  <si>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</si>
  <si>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</si>
  <si>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</si>
  <si>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</si>
  <si>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</si>
  <si>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</si>
  <si>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</si>
  <si>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</si>
  <si>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</si>
  <si>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</si>
  <si>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</si>
  <si>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</si>
  <si>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</si>
  <si>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</si>
  <si>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</si>
  <si>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</si>
  <si>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</si>
  <si>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</si>
  <si>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</si>
  <si>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</si>
  <si>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</si>
  <si>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</si>
  <si>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</si>
  <si>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</si>
  <si>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</si>
  <si>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</si>
  <si>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</si>
  <si>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</si>
  <si>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</si>
  <si>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</si>
  <si>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</si>
  <si>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</si>
  <si>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</si>
  <si>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</si>
  <si>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</si>
  <si>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</si>
  <si>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</si>
  <si>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</si>
  <si>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</si>
  <si>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</si>
  <si>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</si>
  <si>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</si>
  <si>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</si>
  <si>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</si>
  <si>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</si>
  <si>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</si>
  <si>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</si>
  <si>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</si>
  <si>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</si>
  <si>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</si>
  <si>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</si>
  <si>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</si>
  <si>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</si>
  <si>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</si>
  <si>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</si>
  <si>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</si>
  <si>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</si>
  <si>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</si>
  <si>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</si>
  <si>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</si>
  <si>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</si>
  <si>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</si>
  <si>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</si>
  <si>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</si>
  <si>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</si>
  <si>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</si>
  <si>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</si>
  <si>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</si>
  <si>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</si>
  <si>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</si>
  <si>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</si>
  <si>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</si>
  <si>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</si>
  <si>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</si>
  <si>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</si>
  <si>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</si>
  <si>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</si>
  <si>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</si>
  <si>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</si>
  <si>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</si>
  <si>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</si>
  <si>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</si>
  <si>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</si>
  <si>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</si>
  <si>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</si>
  <si>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</si>
  <si>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</si>
  <si>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</si>
  <si>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</si>
  <si>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</si>
  <si>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</si>
  <si>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</si>
  <si>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</si>
  <si>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</si>
  <si>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</si>
  <si>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</si>
  <si>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</si>
  <si>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</si>
  <si>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</si>
  <si>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</si>
  <si>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</si>
  <si>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</si>
  <si>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</si>
  <si>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</si>
  <si>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</si>
  <si>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</si>
  <si>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</si>
  <si>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</si>
  <si>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</si>
  <si>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</si>
  <si>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</si>
  <si>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</si>
  <si>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</si>
  <si>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</si>
  <si>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</si>
  <si>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</si>
  <si>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</si>
  <si>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</si>
  <si>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</si>
  <si>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</si>
  <si>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</si>
  <si>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</si>
  <si>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</si>
  <si>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</si>
  <si>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</si>
  <si>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</si>
  <si>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</si>
  <si>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</si>
  <si>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</si>
  <si>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</si>
  <si>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</si>
  <si>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</si>
  <si>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</si>
  <si>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</si>
  <si>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</si>
  <si>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</si>
  <si>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</si>
  <si>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</si>
  <si>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</si>
  <si>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</si>
  <si>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</si>
  <si>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</si>
  <si>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</si>
  <si>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</si>
  <si>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</si>
  <si>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</si>
  <si>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</si>
  <si>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</si>
  <si>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</si>
  <si>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</si>
  <si>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</si>
  <si>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</si>
  <si>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</si>
  <si>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</si>
  <si>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</si>
  <si>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</si>
  <si>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</si>
  <si>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</si>
  <si>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</si>
  <si>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</si>
  <si>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</si>
  <si>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</si>
  <si>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</si>
  <si>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</si>
  <si>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</si>
  <si>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</si>
  <si>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</si>
  <si>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</si>
  <si>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</si>
  <si>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</si>
  <si>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</si>
  <si>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</si>
  <si>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</si>
  <si>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</si>
  <si>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</si>
  <si>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</si>
  <si>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</si>
  <si>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</si>
  <si>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</si>
  <si>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</si>
  <si>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</si>
  <si>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</si>
  <si>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</si>
  <si>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</si>
  <si>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</si>
  <si>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</si>
  <si>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</si>
  <si>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</si>
  <si>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</si>
  <si>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</si>
  <si>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</si>
  <si>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</si>
  <si>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</si>
  <si>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</si>
  <si>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</si>
  <si>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</si>
  <si>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</si>
  <si>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</si>
  <si>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</si>
  <si>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</si>
  <si>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</si>
  <si>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</si>
  <si>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</si>
  <si>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</si>
  <si>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</si>
  <si>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</si>
  <si>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</si>
  <si>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</si>
  <si>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</si>
  <si>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</si>
  <si>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</si>
  <si>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</si>
  <si>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</si>
  <si>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</si>
  <si>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</si>
  <si>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</si>
  <si>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</si>
  <si>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</si>
  <si>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</si>
  <si>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</si>
  <si>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</si>
  <si>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</si>
  <si>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</si>
  <si>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</si>
  <si>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</si>
  <si>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</si>
  <si>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</si>
  <si>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</si>
  <si>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</si>
  <si>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</si>
  <si>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</si>
  <si>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</si>
  <si>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</si>
  <si>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</si>
  <si>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</si>
  <si>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</si>
  <si>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</si>
  <si>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</si>
  <si>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</si>
  <si>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</si>
  <si>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</si>
  <si>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</si>
  <si>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</si>
  <si>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</si>
  <si>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</si>
  <si>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</si>
  <si>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</si>
  <si>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</si>
  <si>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</si>
  <si>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</si>
  <si>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</si>
  <si>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</si>
  <si>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</si>
  <si>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</si>
  <si>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</si>
  <si>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</si>
  <si>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</si>
  <si>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</si>
  <si>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</si>
  <si>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</si>
  <si>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</si>
  <si>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</si>
  <si>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</si>
  <si>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</si>
  <si>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</si>
  <si>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</si>
  <si>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</si>
  <si>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</si>
  <si>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</si>
  <si>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</si>
  <si>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</si>
  <si>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</si>
  <si>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</si>
  <si>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</si>
  <si>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</si>
  <si>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</si>
  <si>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</si>
  <si>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</si>
  <si>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</si>
  <si>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</si>
  <si>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</si>
  <si>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</si>
  <si>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</si>
  <si>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</si>
  <si>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</si>
  <si>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</si>
  <si>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</si>
  <si>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</si>
  <si>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</si>
  <si>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</si>
  <si>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</si>
  <si>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</si>
  <si>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</si>
  <si>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</si>
  <si>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</si>
  <si>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</si>
  <si>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</si>
  <si>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</si>
  <si>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</si>
  <si>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</si>
  <si>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</si>
  <si>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</si>
  <si>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</si>
  <si>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</si>
  <si>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</si>
  <si>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</si>
  <si>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</si>
  <si>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</si>
  <si>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</si>
  <si>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</si>
  <si>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</si>
  <si>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</si>
  <si>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</si>
  <si>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</si>
  <si>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</si>
  <si>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</si>
  <si>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</si>
  <si>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</si>
  <si>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</si>
  <si>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</si>
  <si>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</si>
  <si>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</si>
  <si>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</si>
  <si>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</si>
  <si>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</si>
  <si>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</si>
  <si>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</si>
  <si>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</si>
  <si>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</si>
  <si>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</si>
  <si>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</si>
  <si>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</si>
  <si>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</si>
  <si>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</si>
  <si>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</si>
  <si>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</si>
  <si>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</si>
  <si>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</si>
  <si>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</si>
  <si>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</si>
  <si>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</si>
  <si>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</si>
  <si>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</si>
  <si>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</si>
  <si>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</si>
  <si>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</si>
  <si>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</si>
  <si>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</si>
  <si>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</si>
  <si>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</si>
  <si>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</si>
  <si>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</si>
  <si>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</si>
  <si>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</si>
  <si>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</si>
  <si>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</si>
  <si>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</si>
  <si>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</si>
  <si>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</si>
  <si>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</si>
  <si>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</si>
  <si>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</si>
  <si>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</si>
  <si>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</si>
  <si>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</si>
  <si>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</si>
  <si>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</si>
  <si>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</si>
  <si>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</si>
  <si>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</si>
  <si>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</si>
  <si>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</si>
  <si>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</si>
  <si>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</si>
  <si>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</si>
  <si>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</si>
  <si>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</si>
  <si>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</si>
  <si>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</si>
  <si>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</si>
  <si>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</si>
  <si>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</si>
  <si>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</si>
  <si>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</si>
  <si>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</si>
  <si>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</si>
  <si>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</si>
  <si>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</si>
  <si>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</si>
  <si>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</si>
  <si>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</si>
  <si>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</si>
  <si>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</si>
  <si>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</si>
  <si>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</si>
  <si>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</si>
  <si>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</si>
  <si>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</si>
  <si>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</si>
  <si>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</si>
  <si>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</si>
  <si>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</si>
  <si>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</si>
  <si>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</si>
  <si>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</si>
  <si>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</si>
  <si>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</si>
  <si>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</si>
  <si>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</si>
  <si>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</si>
  <si>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</si>
  <si>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</si>
  <si>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</si>
  <si>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</si>
  <si>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</si>
  <si>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</si>
  <si>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</si>
  <si>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</si>
  <si>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</si>
  <si>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</si>
  <si>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</si>
  <si>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</si>
  <si>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</si>
  <si>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</si>
  <si>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</si>
  <si>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</si>
  <si>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</si>
  <si>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</si>
  <si>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</si>
  <si>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</si>
  <si>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</si>
  <si>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</si>
  <si>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</si>
  <si>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</si>
  <si>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</si>
  <si>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</si>
  <si>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</si>
  <si>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</si>
  <si>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</si>
  <si>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</si>
  <si>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</si>
  <si>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</si>
  <si>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</si>
  <si>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</si>
  <si>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</si>
  <si>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</si>
  <si>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</si>
  <si>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</si>
  <si>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</si>
  <si>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</si>
  <si>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</si>
  <si>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</si>
  <si>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</si>
  <si>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</si>
  <si>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</si>
  <si>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</si>
  <si>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</si>
  <si>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</si>
  <si>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</si>
  <si>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</si>
  <si>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</si>
  <si>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</si>
  <si>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</si>
  <si>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</si>
  <si>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</si>
  <si>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</si>
  <si>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</si>
  <si>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</si>
  <si>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</si>
  <si>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</si>
  <si>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</si>
  <si>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</si>
  <si>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</si>
  <si>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</si>
  <si>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</si>
  <si>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</si>
  <si>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</si>
  <si>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</si>
  <si>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</si>
  <si>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</si>
  <si>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</si>
  <si>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</si>
  <si>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</si>
  <si>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</si>
  <si>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</si>
  <si>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</si>
  <si>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</si>
  <si>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</si>
  <si>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</si>
  <si>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</si>
  <si>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</si>
  <si>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</si>
  <si>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</si>
  <si>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</si>
  <si>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</si>
  <si>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</si>
  <si>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</si>
  <si>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</si>
  <si>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</si>
  <si>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</si>
  <si>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</si>
  <si>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</si>
  <si>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</si>
  <si>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</si>
  <si>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</si>
  <si>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</si>
  <si>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</si>
  <si>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</si>
  <si>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</si>
  <si>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</si>
  <si>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</si>
  <si>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</si>
  <si>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</si>
  <si>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</si>
  <si>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</si>
  <si>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</si>
  <si>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</si>
  <si>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</si>
  <si>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</si>
  <si>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</si>
  <si>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</si>
  <si>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</si>
  <si>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</si>
  <si>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</si>
  <si>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</si>
  <si>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</si>
  <si>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</si>
  <si>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</si>
  <si>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</si>
  <si>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</si>
  <si>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</si>
  <si>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</si>
  <si>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</si>
  <si>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</si>
  <si>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</si>
  <si>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</si>
  <si>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</si>
  <si>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</si>
  <si>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</si>
  <si>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</si>
  <si>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</si>
  <si>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</si>
  <si>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</si>
  <si>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</si>
  <si>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</si>
  <si>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</si>
  <si>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</si>
  <si>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</si>
  <si>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</si>
  <si>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</si>
  <si>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</si>
  <si>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</si>
  <si>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</si>
  <si>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</si>
  <si>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</si>
  <si>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</si>
  <si>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</si>
  <si>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</si>
  <si>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</si>
  <si>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</si>
  <si>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</si>
  <si>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</si>
  <si>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</si>
  <si>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</si>
  <si>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</si>
  <si>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</si>
  <si>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</si>
  <si>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</si>
  <si>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</si>
  <si>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</si>
  <si>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</si>
  <si>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</si>
  <si>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</si>
  <si>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</si>
  <si>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</si>
  <si>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</si>
  <si>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</si>
  <si>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</si>
  <si>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</si>
  <si>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</si>
  <si>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</si>
  <si>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</si>
  <si>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</si>
  <si>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</si>
  <si>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</si>
  <si>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</si>
  <si>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</si>
  <si>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</si>
  <si>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</si>
  <si>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</si>
  <si>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</si>
  <si>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</si>
  <si>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</si>
  <si>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</si>
  <si>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</si>
  <si>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</si>
  <si>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</si>
  <si>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</si>
  <si>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</si>
  <si>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</si>
  <si>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</si>
  <si>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</si>
  <si>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</si>
  <si>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</si>
  <si>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</si>
  <si>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</si>
  <si>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</si>
  <si>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</si>
  <si>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</si>
  <si>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</si>
  <si>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</si>
  <si>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</si>
  <si>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</si>
  <si>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</si>
  <si>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</si>
  <si>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</si>
  <si>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</si>
  <si>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</si>
  <si>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</si>
  <si>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</si>
  <si>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</si>
  <si>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</si>
  <si>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</si>
  <si>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</si>
  <si>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</si>
  <si>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</si>
  <si>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</si>
  <si>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</si>
  <si>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</si>
  <si>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</si>
  <si>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</si>
  <si>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</si>
  <si>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</si>
  <si>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</si>
  <si>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</si>
  <si>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</si>
  <si>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</si>
  <si>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</si>
  <si>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</si>
  <si>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</si>
  <si>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</si>
  <si>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</si>
  <si>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</si>
  <si>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</si>
  <si>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</si>
  <si>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</si>
  <si>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</si>
  <si>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</si>
  <si>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</si>
  <si>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</si>
  <si>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</si>
  <si>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</si>
  <si>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</si>
  <si>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</si>
  <si>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</si>
  <si>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</si>
  <si>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</si>
  <si>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</si>
  <si>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</si>
  <si>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</si>
  <si>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</si>
  <si>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</si>
  <si>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</si>
  <si>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</si>
  <si>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</si>
  <si>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</si>
  <si>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</si>
  <si>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</si>
  <si>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</si>
  <si>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</si>
  <si>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</si>
  <si>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</si>
  <si>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</si>
  <si>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</si>
  <si>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</si>
  <si>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</si>
  <si>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</si>
  <si>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</si>
  <si>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</si>
  <si>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</si>
  <si>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</si>
  <si>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</si>
  <si>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</si>
  <si>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</si>
  <si>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</si>
  <si>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</si>
  <si>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</si>
  <si>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</si>
  <si>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</si>
  <si>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</si>
  <si>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</si>
  <si>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</si>
  <si>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</si>
  <si>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</si>
  <si>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</si>
  <si>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</si>
  <si>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</si>
  <si>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</si>
  <si>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</si>
  <si>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</si>
  <si>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</si>
  <si>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</si>
  <si>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</si>
  <si>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</si>
  <si>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</si>
  <si>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</si>
  <si>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</si>
  <si>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</si>
  <si>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</si>
  <si>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</si>
  <si>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</si>
  <si>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</si>
  <si>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</si>
  <si>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</si>
  <si>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</si>
  <si>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</si>
  <si>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</si>
  <si>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</si>
  <si>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</si>
  <si>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</si>
  <si>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</si>
  <si>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</si>
  <si>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</si>
  <si>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</si>
  <si>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</si>
  <si>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</si>
  <si>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</si>
  <si>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</si>
  <si>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</si>
  <si>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</si>
  <si>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</si>
  <si>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</si>
  <si>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</si>
  <si>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</si>
  <si>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</si>
  <si>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</si>
  <si>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</si>
  <si>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</si>
  <si>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</si>
  <si>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</si>
  <si>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</si>
  <si>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</si>
  <si>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</si>
  <si>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</si>
  <si>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</si>
  <si>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</si>
  <si>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</si>
  <si>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</si>
  <si>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</si>
  <si>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</si>
  <si>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</si>
  <si>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</si>
  <si>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</si>
  <si>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</si>
  <si>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</si>
  <si>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</si>
  <si>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</si>
  <si>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</si>
  <si>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</si>
  <si>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</si>
  <si>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</si>
  <si>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</si>
  <si>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</si>
  <si>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</si>
  <si>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</si>
  <si>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</si>
  <si>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</si>
  <si>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</si>
  <si>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</si>
  <si>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</si>
  <si>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</si>
  <si>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</si>
  <si>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</si>
  <si>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</si>
  <si>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</si>
  <si>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</si>
  <si>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</si>
  <si>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</si>
  <si>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</si>
  <si>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</si>
  <si>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</si>
  <si>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</si>
  <si>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</si>
  <si>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</si>
  <si>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</si>
  <si>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</si>
  <si>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</si>
  <si>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</si>
  <si>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</si>
  <si>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</si>
  <si>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</si>
  <si>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</si>
  <si>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</si>
  <si>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</si>
  <si>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</si>
  <si>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</si>
  <si>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</si>
  <si>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</si>
  <si>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</si>
  <si>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</si>
  <si>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</si>
  <si>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</si>
  <si>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</si>
  <si>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</si>
  <si>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</si>
  <si>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</si>
  <si>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</si>
  <si>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</si>
  <si>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</si>
  <si>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</si>
  <si>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</si>
  <si>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</si>
  <si>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</si>
  <si>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</si>
  <si>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</si>
  <si>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</si>
  <si>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</si>
  <si>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</si>
  <si>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</si>
  <si>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</si>
  <si>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</si>
  <si>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</si>
  <si>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</si>
  <si>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</si>
  <si>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</si>
  <si>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</si>
  <si>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</si>
  <si>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</si>
  <si>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</si>
  <si>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</si>
  <si>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</si>
  <si>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</si>
  <si>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</si>
  <si>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</si>
  <si>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</si>
  <si>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</si>
  <si>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</si>
  <si>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</si>
  <si>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</si>
  <si>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</si>
  <si>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</si>
  <si>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</si>
  <si>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</si>
  <si>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</si>
  <si>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</si>
  <si>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</si>
  <si>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</si>
  <si>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</si>
  <si>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</si>
  <si>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</si>
  <si>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</si>
  <si>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</si>
  <si>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</si>
  <si>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</si>
  <si>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</si>
  <si>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</si>
  <si>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</si>
  <si>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</si>
  <si>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</si>
  <si>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</si>
  <si>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</si>
  <si>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</si>
  <si>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</si>
  <si>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</si>
  <si>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</si>
  <si>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</si>
  <si>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</si>
  <si>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</si>
  <si>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</si>
  <si>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</si>
  <si>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</si>
  <si>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</si>
  <si>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</si>
  <si>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</si>
  <si>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</si>
  <si>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</si>
  <si>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</si>
  <si>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</si>
  <si>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</si>
  <si>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</si>
  <si>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</si>
  <si>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</si>
  <si>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</si>
  <si>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</si>
  <si>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</si>
  <si>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</si>
  <si>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</si>
  <si>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</si>
  <si>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</si>
  <si>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</si>
  <si>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</si>
  <si>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</si>
  <si>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</si>
  <si>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</si>
  <si>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</si>
  <si>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</si>
  <si>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</si>
  <si>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</si>
  <si>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</si>
  <si>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</si>
  <si>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</si>
  <si>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</si>
  <si>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</si>
  <si>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</si>
  <si>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</si>
  <si>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</si>
  <si>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</si>
  <si>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</si>
  <si>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</si>
  <si>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</si>
  <si>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</si>
  <si>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</si>
  <si>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</si>
  <si>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</si>
  <si>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</si>
  <si>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</si>
  <si>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</si>
  <si>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</si>
  <si>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</si>
  <si>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</si>
  <si>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</si>
  <si>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</si>
  <si>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</si>
  <si>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</si>
  <si>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</si>
  <si>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</si>
  <si>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</si>
  <si>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</si>
  <si>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</si>
  <si>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</si>
  <si>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</si>
  <si>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</si>
  <si>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</si>
  <si>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</si>
  <si>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</si>
  <si>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</si>
  <si>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</si>
  <si>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</si>
  <si>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</si>
  <si>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</si>
  <si>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</si>
  <si>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</si>
  <si>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</si>
  <si>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</si>
  <si>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</si>
  <si>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</si>
  <si>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</si>
  <si>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</si>
  <si>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</si>
  <si>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</si>
  <si>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</si>
  <si>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</si>
  <si>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</si>
  <si>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</si>
  <si>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</si>
  <si>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</si>
  <si>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</si>
  <si>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</si>
  <si>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</si>
  <si>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</si>
  <si>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</si>
  <si>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</si>
  <si>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</si>
  <si>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</si>
  <si>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</si>
  <si>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</si>
  <si>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</si>
  <si>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</si>
  <si>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</si>
  <si>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</si>
  <si>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</si>
  <si>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</si>
  <si>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</si>
  <si>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</si>
  <si>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</si>
  <si>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</si>
  <si>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</si>
  <si>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</si>
  <si>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</si>
  <si>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</si>
  <si>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</si>
  <si>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</si>
  <si>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</si>
  <si>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</si>
  <si>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</si>
  <si>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</si>
  <si>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</si>
  <si>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</si>
  <si>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</si>
  <si>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</si>
  <si>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</si>
  <si>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</si>
  <si>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</si>
  <si>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</si>
  <si>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</si>
  <si>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</si>
  <si>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</si>
  <si>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</si>
  <si>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</si>
  <si>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</si>
  <si>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</si>
  <si>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</si>
  <si>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</si>
  <si>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</si>
  <si>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</si>
  <si>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</si>
  <si>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</si>
  <si>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</si>
  <si>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</si>
  <si>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</si>
  <si>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</si>
  <si>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</si>
  <si>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</si>
  <si>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</si>
  <si>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</si>
  <si>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</si>
  <si>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</si>
  <si>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</si>
  <si>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</si>
  <si>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</si>
  <si>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</si>
  <si>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</si>
  <si>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</si>
  <si>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</si>
  <si>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</si>
  <si>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</si>
  <si>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</si>
  <si>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</si>
  <si>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</si>
  <si>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</si>
  <si>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</si>
  <si>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</si>
  <si>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</si>
  <si>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</si>
  <si>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</si>
  <si>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</si>
  <si>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</si>
  <si>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</si>
  <si>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</si>
  <si>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</si>
  <si>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</si>
  <si>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</si>
  <si>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</si>
  <si>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</si>
  <si>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</si>
  <si>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</si>
  <si>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</si>
  <si>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</si>
  <si>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</si>
  <si>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</si>
  <si>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</si>
  <si>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</si>
  <si>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</si>
  <si>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</si>
  <si>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</si>
  <si>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</si>
  <si>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</si>
  <si>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</si>
  <si>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</si>
  <si>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</si>
  <si>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</si>
  <si>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</si>
  <si>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</si>
  <si>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</si>
  <si>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</si>
  <si>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</si>
  <si>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</si>
  <si>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</si>
  <si>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</si>
  <si>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</si>
  <si>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</si>
  <si>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</si>
  <si>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</si>
  <si>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</si>
  <si>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</si>
  <si>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</si>
  <si>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</si>
  <si>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</si>
  <si>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</si>
  <si>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</si>
  <si>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</si>
  <si>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</si>
  <si>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</si>
  <si>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</si>
  <si>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</si>
  <si>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</si>
  <si>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</si>
  <si>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</si>
  <si>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</si>
  <si>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</si>
  <si>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</si>
  <si>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</si>
  <si>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</si>
  <si>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</si>
  <si>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</si>
  <si>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</si>
  <si>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</si>
  <si>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</si>
  <si>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</si>
  <si>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</si>
  <si>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</si>
  <si>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</si>
  <si>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</si>
  <si>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</si>
  <si>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</si>
  <si>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</si>
  <si>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</si>
  <si>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</si>
  <si>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</si>
  <si>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</si>
  <si>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</si>
  <si>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</si>
  <si>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</si>
  <si>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</si>
  <si>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</si>
  <si>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</si>
  <si>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</si>
  <si>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</si>
  <si>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</si>
  <si>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</si>
  <si>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</si>
  <si>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</si>
  <si>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</si>
  <si>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</si>
  <si>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</si>
  <si>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</si>
  <si>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</si>
  <si>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</si>
  <si>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</si>
  <si>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</si>
  <si>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</si>
  <si>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</si>
  <si>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</si>
  <si>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</si>
  <si>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</si>
  <si>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</si>
  <si>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</si>
  <si>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</si>
  <si>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</si>
  <si>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</si>
  <si>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</si>
  <si>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</si>
  <si>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</si>
  <si>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</si>
  <si>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</si>
  <si>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</si>
  <si>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</si>
  <si>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</si>
  <si>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</si>
  <si>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</si>
  <si>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</si>
  <si>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</si>
  <si>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</si>
  <si>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</si>
  <si>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</si>
  <si>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</si>
  <si>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</si>
  <si>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</si>
  <si>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</si>
  <si>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</si>
  <si>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</si>
  <si>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</si>
  <si>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</si>
  <si>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</si>
  <si>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</si>
  <si>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</si>
  <si>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</si>
  <si>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</si>
  <si>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</si>
  <si>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</si>
  <si>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</si>
  <si>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</si>
  <si>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</si>
  <si>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</si>
  <si>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</si>
  <si>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</si>
  <si>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</si>
  <si>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</si>
  <si>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</si>
  <si>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</si>
  <si>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</si>
  <si>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</si>
  <si>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</si>
  <si>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</si>
  <si>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</si>
  <si>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</si>
  <si>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</si>
  <si>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</si>
  <si>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</si>
  <si>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</si>
  <si>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</si>
  <si>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</si>
  <si>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</si>
  <si>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</si>
  <si>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</si>
  <si>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</si>
  <si>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</si>
  <si>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</si>
  <si>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</si>
  <si>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</si>
  <si>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</si>
  <si>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</si>
  <si>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</si>
  <si>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</si>
  <si>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</si>
  <si>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</si>
  <si>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</si>
  <si>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</si>
  <si>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</si>
  <si>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</si>
  <si>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</si>
  <si>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</si>
  <si>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</si>
  <si>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</si>
  <si>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</si>
  <si>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</si>
  <si>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</si>
  <si>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</si>
  <si>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</si>
  <si>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</si>
  <si>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</si>
  <si>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</si>
  <si>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</si>
  <si>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</si>
  <si>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</si>
  <si>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</si>
  <si>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</si>
  <si>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</si>
  <si>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</si>
  <si>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</si>
  <si>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</si>
  <si>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</si>
  <si>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</si>
  <si>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</si>
  <si>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</si>
  <si>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</si>
  <si>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</si>
  <si>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</si>
  <si>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</si>
  <si>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</si>
  <si>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</si>
  <si>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</si>
  <si>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</si>
  <si>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</si>
  <si>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</si>
  <si>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</si>
  <si>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</si>
  <si>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</si>
  <si>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</si>
  <si>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</si>
  <si>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</si>
  <si>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</si>
  <si>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</si>
  <si>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</si>
  <si>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</si>
  <si>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</si>
  <si>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</si>
  <si>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</si>
  <si>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</si>
  <si>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</si>
  <si>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</si>
  <si>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</si>
  <si>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</si>
  <si>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</si>
  <si>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</si>
  <si>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</si>
  <si>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</si>
  <si>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</si>
  <si>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</si>
  <si>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</si>
  <si>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</si>
  <si>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</si>
  <si>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</si>
  <si>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</si>
  <si>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</si>
  <si>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</si>
  <si>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</si>
  <si>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</si>
  <si>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</si>
  <si>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</si>
  <si>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</si>
  <si>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</si>
  <si>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</si>
  <si>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</si>
  <si>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</si>
  <si>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</si>
  <si>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</si>
  <si>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</si>
  <si>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</si>
  <si>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</si>
  <si>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</si>
  <si>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</si>
  <si>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</si>
  <si>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</si>
  <si>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</si>
  <si>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</si>
  <si>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</si>
  <si>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</si>
  <si>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</si>
  <si>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</si>
  <si>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</si>
  <si>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</si>
  <si>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</si>
  <si>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</si>
  <si>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</si>
  <si>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</si>
  <si>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</si>
  <si>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</si>
  <si>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</si>
  <si>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</si>
  <si>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</si>
  <si>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</si>
  <si>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</si>
  <si>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</si>
  <si>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</si>
  <si>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</si>
  <si>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</si>
  <si>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</si>
  <si>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</si>
  <si>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</si>
  <si>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</si>
  <si>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</si>
  <si>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</si>
  <si>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</si>
  <si>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</si>
  <si>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</si>
  <si>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</si>
  <si>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</si>
  <si>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</si>
  <si>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</si>
  <si>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</si>
  <si>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</si>
  <si>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</si>
  <si>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</si>
  <si>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</si>
  <si>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</si>
  <si>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</si>
  <si>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</si>
  <si>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</si>
  <si>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</si>
  <si>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</si>
  <si>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</si>
  <si>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</si>
  <si>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</si>
  <si>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</si>
  <si>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</si>
  <si>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</si>
  <si>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</si>
  <si>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</si>
  <si>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</si>
  <si>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</si>
  <si>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</si>
  <si>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</si>
  <si>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</si>
  <si>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</si>
  <si>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</si>
  <si>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</si>
  <si>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</si>
  <si>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</si>
  <si>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</si>
  <si>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</si>
  <si>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</si>
  <si>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</si>
  <si>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</si>
  <si>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</si>
  <si>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</si>
  <si>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</si>
  <si>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</si>
  <si>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</si>
  <si>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</si>
  <si>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</si>
  <si>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</si>
  <si>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</si>
  <si>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</si>
  <si>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</si>
  <si>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</si>
  <si>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</si>
  <si>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</si>
  <si>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</si>
  <si>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</si>
  <si>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</si>
  <si>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</si>
  <si>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</si>
  <si>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</si>
  <si>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</si>
  <si>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</si>
  <si>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</si>
  <si>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</si>
  <si>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</si>
  <si>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</si>
  <si>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</si>
  <si>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</si>
  <si>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</si>
  <si>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</si>
  <si>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</si>
  <si>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</si>
  <si>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</si>
  <si>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</si>
  <si>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</si>
  <si>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</si>
  <si>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</si>
  <si>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</si>
  <si>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</si>
  <si>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</si>
  <si>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</si>
  <si>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</si>
  <si>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</si>
  <si>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</si>
  <si>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</si>
  <si>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</si>
  <si>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</si>
  <si>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</si>
  <si>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</si>
  <si>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</si>
  <si>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</si>
  <si>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</si>
  <si>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</si>
  <si>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</si>
  <si>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</si>
  <si>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</si>
  <si>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</si>
  <si>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</si>
  <si>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</si>
  <si>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</si>
  <si>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</si>
  <si>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</si>
  <si>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</si>
  <si>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</si>
  <si>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</si>
  <si>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</si>
  <si>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</si>
  <si>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</si>
  <si>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</si>
  <si>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</si>
  <si>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</si>
  <si>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</si>
  <si>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</si>
  <si>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</si>
  <si>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</si>
  <si>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</si>
  <si>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</si>
  <si>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</si>
  <si>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</si>
  <si>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</si>
  <si>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</si>
  <si>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</si>
  <si>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</si>
  <si>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</si>
  <si>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</si>
  <si>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</si>
  <si>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</si>
  <si>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</si>
  <si>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</si>
  <si>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</si>
  <si>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</si>
  <si>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</si>
  <si>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</si>
  <si>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</si>
  <si>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</si>
  <si>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</si>
  <si>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</si>
  <si>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</si>
  <si>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</si>
  <si>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</si>
  <si>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</si>
  <si>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</si>
  <si>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</si>
  <si>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</si>
  <si>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</si>
  <si>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</si>
  <si>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</si>
  <si>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</si>
  <si>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</si>
  <si>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</si>
  <si>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</si>
  <si>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</si>
  <si>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</si>
  <si>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</si>
  <si>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</si>
  <si>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</si>
  <si>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</si>
  <si>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</si>
  <si>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</si>
  <si>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</si>
  <si>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</si>
  <si>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</si>
  <si>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</si>
  <si>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</si>
  <si>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</si>
  <si>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</si>
  <si>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</si>
  <si>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</si>
  <si>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</si>
  <si>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</si>
  <si>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</si>
  <si>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</si>
  <si>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</si>
  <si>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</si>
  <si>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</si>
  <si>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</si>
  <si>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</si>
  <si>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</si>
  <si>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</si>
  <si>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</si>
  <si>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</si>
  <si>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</si>
  <si>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</si>
  <si>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</si>
  <si>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</si>
  <si>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</si>
  <si>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</si>
  <si>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</si>
  <si>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</si>
  <si>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</si>
  <si>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</si>
  <si>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</si>
  <si>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</si>
  <si>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</si>
  <si>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</si>
  <si>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</si>
  <si>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</si>
  <si>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</si>
  <si>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</si>
  <si>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</si>
  <si>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</si>
  <si>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</si>
  <si>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</si>
  <si>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</si>
  <si>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</si>
  <si>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</si>
  <si>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</si>
  <si>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</si>
  <si>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</si>
  <si>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</si>
  <si>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</si>
  <si>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</si>
  <si>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</si>
  <si>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</si>
  <si>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</si>
  <si>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</si>
  <si>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</si>
  <si>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</si>
  <si>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</si>
  <si>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</si>
  <si>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</si>
  <si>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</si>
  <si>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</si>
  <si>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</si>
  <si>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</si>
  <si>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</si>
  <si>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</si>
  <si>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</si>
  <si>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</si>
  <si>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</si>
  <si>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</si>
  <si>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</si>
  <si>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</si>
  <si>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</si>
  <si>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</si>
  <si>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</si>
  <si>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</si>
  <si>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</si>
  <si>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</si>
  <si>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</si>
  <si>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</si>
  <si>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</si>
  <si>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</si>
  <si>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</si>
  <si>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</si>
  <si>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</si>
  <si>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</si>
  <si>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</si>
  <si>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</si>
  <si>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</si>
  <si>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</si>
  <si>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</si>
  <si>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</si>
  <si>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</si>
  <si>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</si>
  <si>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</si>
  <si>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</si>
  <si>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</si>
  <si>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</si>
  <si>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</si>
  <si>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</si>
  <si>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</si>
  <si>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</si>
  <si>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</si>
  <si>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</si>
  <si>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</si>
  <si>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</si>
  <si>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</si>
  <si>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</si>
  <si>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</si>
  <si>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</si>
  <si>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</si>
  <si>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</si>
  <si>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</si>
  <si>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</si>
  <si>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</si>
  <si>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</si>
  <si>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</si>
  <si>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</si>
  <si>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</si>
  <si>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</si>
  <si>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</si>
  <si>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</si>
  <si>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</si>
  <si>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</si>
  <si>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</si>
  <si>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</si>
  <si>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</si>
  <si>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</si>
  <si>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</si>
  <si>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</si>
  <si>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</si>
  <si>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</si>
  <si>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</si>
  <si>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</si>
  <si>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</si>
  <si>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</si>
  <si>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</si>
  <si>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</si>
  <si>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</si>
  <si>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</si>
  <si>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</si>
  <si>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</si>
  <si>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</si>
  <si>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</si>
  <si>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</si>
  <si>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</si>
  <si>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</si>
  <si>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</si>
  <si>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</si>
  <si>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</si>
  <si>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</si>
  <si>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</si>
  <si>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</si>
  <si>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</si>
  <si>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</si>
  <si>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</si>
  <si>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</si>
  <si>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</si>
  <si>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</si>
  <si>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</si>
  <si>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</si>
  <si>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</si>
  <si>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</si>
  <si>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</si>
  <si>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</si>
  <si>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</si>
  <si>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</si>
  <si>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</si>
  <si>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</si>
  <si>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</si>
  <si>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</si>
  <si>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</si>
  <si>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</si>
  <si>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</si>
  <si>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</si>
  <si>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</si>
  <si>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</si>
  <si>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</si>
  <si>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</si>
  <si>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</si>
  <si>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</si>
  <si>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</si>
  <si>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</si>
  <si>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</si>
  <si>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</si>
  <si>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</si>
  <si>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</si>
  <si>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</si>
  <si>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</si>
  <si>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</si>
  <si>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</si>
  <si>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</si>
  <si>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</si>
  <si>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</si>
  <si>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</si>
  <si>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</si>
  <si>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</si>
  <si>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</si>
  <si>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</si>
  <si>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</si>
  <si>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</si>
  <si>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</si>
  <si>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</si>
  <si>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</si>
  <si>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</si>
  <si>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</si>
  <si>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</si>
  <si>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</si>
  <si>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</si>
  <si>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</si>
  <si>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</si>
  <si>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</si>
  <si>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</si>
  <si>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</si>
  <si>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</si>
  <si>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</si>
  <si>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</si>
  <si>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</si>
  <si>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</si>
  <si>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</si>
  <si>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</si>
  <si>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</si>
  <si>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</si>
  <si>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</si>
  <si>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</si>
  <si>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</si>
  <si>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</si>
  <si>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</si>
  <si>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</si>
  <si>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</si>
  <si>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</si>
  <si>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</si>
  <si>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</si>
  <si>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</si>
  <si>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</si>
  <si>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</si>
  <si>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</si>
  <si>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</si>
  <si>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</si>
  <si>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</si>
  <si>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</si>
  <si>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</si>
  <si>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</si>
  <si>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</si>
  <si>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</si>
  <si>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</si>
  <si>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</si>
  <si>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</si>
  <si>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</si>
  <si>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</si>
  <si>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</si>
  <si>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</si>
  <si>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</si>
  <si>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</si>
  <si>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</si>
  <si>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</si>
  <si>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</si>
  <si>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</si>
  <si>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</si>
  <si>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</si>
  <si>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</si>
  <si>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</si>
  <si>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</si>
  <si>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</si>
  <si>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</si>
  <si>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</si>
  <si>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</si>
  <si>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</si>
  <si>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</si>
  <si>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</si>
  <si>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</si>
  <si>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</si>
  <si>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</si>
  <si>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</si>
  <si>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</si>
  <si>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</si>
  <si>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</si>
  <si>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</si>
  <si>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</si>
  <si>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</si>
  <si>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</si>
  <si>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</si>
  <si>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</si>
  <si>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</si>
  <si>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</si>
  <si>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</si>
  <si>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</si>
  <si>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</si>
  <si>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</si>
  <si>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</si>
  <si>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</si>
  <si>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</si>
  <si>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</si>
  <si>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</si>
  <si>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</si>
  <si>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</si>
  <si>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</si>
  <si>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</si>
  <si>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</si>
  <si>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</si>
  <si>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</si>
  <si>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</si>
  <si>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</si>
  <si>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</si>
  <si>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</si>
  <si>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</si>
  <si>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</si>
  <si>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</si>
  <si>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</si>
  <si>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</si>
  <si>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</si>
  <si>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</si>
  <si>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</si>
  <si>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</si>
  <si>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</si>
  <si>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</si>
  <si>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</si>
  <si>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</si>
  <si>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</si>
  <si>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</si>
  <si>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</si>
  <si>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</si>
  <si>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</si>
  <si>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</si>
  <si>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</si>
  <si>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</si>
  <si>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</si>
  <si>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</si>
  <si>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</si>
  <si>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</si>
  <si>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</si>
  <si>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</si>
  <si>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</si>
  <si>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</si>
  <si>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</si>
  <si>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</si>
  <si>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</si>
  <si>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</si>
  <si>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</si>
  <si>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</si>
  <si>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</si>
  <si>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</si>
  <si>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</si>
  <si>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</si>
  <si>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</si>
  <si>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</si>
  <si>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</si>
  <si>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</si>
  <si>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</si>
  <si>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</si>
  <si>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</si>
  <si>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</si>
  <si>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</si>
  <si>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</si>
  <si>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</si>
  <si>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</si>
  <si>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</si>
  <si>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</si>
  <si>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</si>
  <si>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</si>
  <si>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</si>
  <si>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</si>
  <si>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</si>
  <si>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</si>
  <si>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</si>
  <si>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</si>
  <si>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</si>
  <si>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</si>
  <si>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</si>
  <si>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</si>
  <si>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</si>
  <si>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</si>
  <si>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</si>
  <si>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</si>
  <si>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</si>
  <si>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</si>
  <si>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</si>
  <si>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</si>
  <si>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</si>
  <si>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</si>
  <si>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</si>
  <si>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</si>
  <si>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</si>
  <si>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</si>
  <si>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</si>
  <si>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</si>
  <si>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</si>
  <si>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</si>
  <si>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</si>
  <si>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</si>
  <si>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</si>
  <si>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</si>
  <si>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</si>
  <si>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</si>
  <si>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</si>
  <si>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</si>
  <si>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</si>
  <si>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</si>
  <si>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</si>
  <si>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</si>
  <si>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</si>
  <si>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</si>
  <si>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</si>
  <si>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</si>
  <si>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</si>
  <si>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</si>
  <si>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</si>
  <si>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</si>
  <si>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</si>
  <si>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</si>
  <si>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</si>
  <si>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</si>
  <si>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</si>
  <si>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</si>
  <si>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</si>
  <si>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</si>
  <si>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</si>
  <si>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</si>
  <si>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</si>
  <si>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</si>
  <si>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</si>
  <si>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</si>
  <si>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</si>
  <si>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</si>
  <si>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</si>
  <si>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</si>
  <si>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</si>
  <si>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</si>
  <si>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</si>
  <si>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</si>
  <si>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</si>
  <si>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</si>
  <si>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</si>
  <si>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</si>
  <si>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</si>
  <si>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</si>
  <si>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</si>
  <si>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</si>
  <si>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</si>
  <si>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</si>
  <si>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</si>
  <si>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</si>
  <si>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</si>
  <si>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</si>
  <si>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</si>
  <si>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</si>
  <si>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</si>
  <si>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</si>
  <si>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</si>
  <si>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</si>
  <si>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</si>
  <si>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</si>
  <si>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</si>
  <si>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</si>
  <si>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</si>
  <si>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</si>
  <si>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</si>
  <si>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</si>
  <si>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</si>
  <si>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</si>
  <si>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</si>
  <si>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</si>
  <si>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</si>
  <si>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</si>
  <si>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</si>
  <si>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</si>
  <si>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</si>
  <si>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</si>
  <si>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</si>
  <si>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</si>
  <si>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</si>
  <si>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</si>
  <si>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</si>
  <si>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</si>
  <si>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</si>
  <si>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</si>
  <si>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</si>
  <si>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</si>
  <si>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</si>
  <si>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</si>
  <si>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</si>
  <si>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</si>
  <si>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</si>
  <si>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</si>
  <si>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</si>
  <si>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</si>
  <si>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</si>
  <si>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</si>
  <si>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</si>
  <si>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</si>
  <si>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</si>
  <si>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</si>
  <si>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</si>
  <si>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</si>
  <si>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</si>
  <si>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</si>
  <si>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</si>
  <si>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</si>
  <si>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</si>
  <si>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</si>
  <si>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</si>
  <si>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</si>
  <si>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</si>
  <si>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</si>
  <si>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</si>
  <si>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</si>
  <si>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</si>
  <si>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</si>
  <si>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</si>
  <si>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</si>
  <si>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</si>
  <si>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</si>
  <si>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</si>
  <si>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</si>
  <si>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</si>
  <si>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</si>
  <si>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</si>
  <si>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</si>
  <si>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</si>
  <si>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</si>
  <si>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</si>
  <si>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</si>
  <si>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</si>
  <si>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</si>
  <si>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</si>
  <si>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</si>
  <si>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</si>
  <si>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</si>
  <si>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</si>
  <si>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</si>
  <si>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</si>
  <si>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</si>
  <si>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</si>
  <si>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</si>
  <si>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</si>
  <si>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</si>
  <si>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</si>
  <si>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</si>
  <si>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</si>
  <si>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</si>
  <si>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</si>
  <si>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</si>
  <si>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</si>
  <si>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</si>
  <si>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</si>
  <si>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</si>
  <si>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</si>
  <si>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</si>
  <si>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</si>
  <si>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</si>
  <si>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</si>
  <si>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</si>
  <si>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</si>
  <si>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</si>
  <si>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</si>
  <si>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</si>
  <si>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</si>
  <si>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</si>
  <si>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</si>
  <si>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</si>
  <si>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</si>
  <si>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</si>
  <si>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</si>
  <si>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</si>
  <si>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</si>
  <si>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</si>
  <si>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</si>
  <si>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</si>
  <si>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</si>
  <si>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</si>
  <si>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</si>
  <si>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</si>
  <si>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</si>
  <si>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</si>
  <si>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</si>
  <si>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</si>
  <si>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</si>
  <si>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</si>
  <si>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</si>
  <si>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</si>
  <si>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</si>
  <si>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</si>
  <si>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</si>
  <si>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</si>
  <si>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</si>
  <si>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</si>
  <si>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</si>
  <si>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</si>
  <si>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</si>
  <si>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</si>
  <si>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</si>
  <si>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</si>
  <si>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</si>
  <si>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</si>
  <si>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</si>
  <si>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</si>
  <si>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</si>
  <si>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</si>
  <si>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</si>
  <si>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</si>
  <si>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</si>
  <si>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</si>
  <si>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</si>
  <si>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</si>
  <si>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</si>
  <si>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</si>
  <si>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</si>
  <si>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</si>
  <si>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</si>
  <si>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</si>
  <si>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</si>
  <si>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</si>
  <si>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</si>
  <si>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</si>
  <si>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</si>
  <si>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</si>
  <si>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</si>
  <si>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</si>
  <si>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</si>
  <si>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</si>
  <si>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</si>
  <si>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</si>
  <si>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</si>
  <si>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</si>
  <si>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</si>
  <si>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</si>
  <si>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</si>
  <si>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</si>
  <si>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</si>
  <si>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</si>
  <si>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</si>
  <si>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</si>
  <si>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</si>
  <si>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</si>
  <si>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</si>
  <si>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</si>
  <si>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</si>
  <si>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</si>
  <si>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</si>
  <si>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</si>
  <si>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</si>
  <si>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</si>
  <si>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</si>
  <si>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</si>
  <si>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</si>
  <si>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</si>
  <si>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</si>
  <si>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</si>
  <si>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</si>
  <si>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</si>
  <si>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</si>
  <si>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</si>
  <si>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</si>
  <si>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</si>
  <si>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</si>
  <si>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</si>
  <si>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</si>
  <si>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</si>
  <si>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</si>
  <si>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</si>
  <si>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</si>
  <si>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</si>
  <si>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</si>
  <si>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</si>
  <si>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</si>
  <si>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</si>
  <si>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</si>
  <si>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</si>
  <si>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</si>
  <si>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</si>
  <si>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</si>
  <si>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</si>
  <si>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</si>
  <si>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</si>
  <si>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</si>
  <si>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</si>
  <si>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</si>
  <si>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</si>
  <si>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</si>
  <si>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</si>
  <si>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</si>
  <si>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</si>
  <si>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</si>
  <si>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</si>
  <si>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</si>
  <si>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</si>
  <si>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</si>
  <si>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</si>
  <si>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</si>
  <si>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</si>
  <si>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</si>
  <si>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</si>
  <si>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</si>
  <si>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</si>
  <si>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</si>
  <si>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</si>
  <si>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</si>
  <si>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</si>
  <si>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</si>
  <si>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</si>
  <si>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</si>
  <si>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</si>
  <si>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</si>
  <si>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</si>
  <si>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</si>
  <si>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</si>
  <si>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</si>
  <si>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</si>
  <si>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</si>
  <si>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</si>
  <si>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</si>
  <si>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</si>
  <si>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</si>
  <si>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</si>
  <si>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</si>
  <si>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</si>
  <si>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</si>
  <si>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</si>
  <si>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</si>
  <si>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</si>
  <si>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</si>
  <si>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</si>
  <si>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</si>
  <si>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</si>
  <si>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</si>
  <si>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</si>
  <si>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</si>
  <si>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</si>
  <si>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</si>
  <si>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</si>
  <si>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</si>
  <si>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</si>
  <si>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</si>
  <si>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</si>
  <si>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</si>
  <si>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</si>
  <si>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</si>
  <si>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</si>
  <si>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</si>
  <si>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</si>
  <si>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</si>
  <si>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</si>
  <si>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</si>
  <si>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</si>
  <si>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</si>
  <si>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</si>
  <si>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</si>
  <si>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</si>
  <si>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</si>
  <si>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</si>
  <si>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</si>
  <si>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</si>
  <si>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</si>
  <si>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</si>
  <si>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</si>
  <si>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</si>
  <si>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</si>
  <si>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</si>
  <si>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</si>
  <si>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</si>
  <si>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</si>
  <si>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</si>
  <si>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</si>
  <si>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</si>
  <si>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</si>
  <si>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</si>
  <si>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</si>
  <si>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</si>
  <si>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</si>
  <si>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</si>
  <si>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</si>
  <si>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</si>
  <si>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</si>
  <si>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</si>
  <si>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</si>
  <si>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</si>
  <si>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</si>
  <si>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</si>
  <si>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</si>
  <si>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</si>
  <si>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</si>
  <si>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</si>
  <si>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</si>
  <si>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</si>
  <si>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</si>
  <si>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</si>
  <si>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</si>
  <si>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</si>
  <si>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</si>
  <si>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</si>
  <si>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</si>
  <si>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</si>
  <si>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</si>
  <si>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</si>
  <si>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</si>
  <si>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</si>
  <si>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</si>
  <si>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</si>
  <si>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</si>
  <si>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</si>
  <si>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</si>
  <si>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</si>
  <si>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</si>
  <si>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</si>
  <si>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</si>
  <si>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</si>
  <si>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</si>
  <si>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</si>
  <si>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</si>
  <si>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</si>
  <si>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</si>
  <si>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</si>
  <si>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</si>
  <si>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</si>
  <si>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</si>
  <si>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</si>
  <si>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</si>
  <si>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</si>
  <si>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</si>
  <si>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</si>
  <si>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</si>
  <si>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</si>
  <si>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</si>
  <si>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</si>
  <si>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</si>
  <si>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</si>
  <si>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</si>
  <si>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</si>
  <si>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</si>
  <si>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</si>
  <si>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</si>
  <si>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</si>
  <si>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</si>
  <si>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</si>
  <si>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</si>
  <si>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</si>
  <si>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</si>
  <si>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</si>
  <si>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</si>
  <si>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</si>
  <si>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</si>
  <si>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</si>
  <si>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</si>
  <si>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</si>
  <si>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</si>
  <si>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</si>
  <si>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</si>
  <si>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</si>
  <si>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</si>
  <si>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</si>
  <si>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</si>
  <si>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</si>
  <si>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</si>
  <si>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</si>
  <si>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</si>
  <si>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</si>
  <si>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</si>
  <si>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</si>
  <si>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</si>
  <si>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</si>
  <si>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</si>
  <si>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</si>
  <si>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</si>
  <si>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</si>
  <si>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</si>
  <si>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</si>
  <si>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</si>
  <si>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</si>
  <si>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</si>
  <si>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</si>
  <si>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</si>
  <si>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</si>
  <si>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</si>
  <si>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</si>
  <si>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</si>
  <si>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</si>
  <si>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</si>
  <si>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</si>
  <si>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</si>
  <si>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</si>
  <si>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</si>
  <si>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</si>
  <si>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</si>
  <si>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</si>
  <si>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</si>
  <si>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</si>
  <si>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</si>
  <si>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</si>
  <si>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</si>
  <si>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</si>
  <si>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</si>
  <si>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</si>
  <si>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</si>
  <si>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</si>
  <si>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</si>
  <si>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</si>
  <si>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</si>
  <si>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</si>
  <si>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</si>
  <si>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</si>
  <si>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</si>
  <si>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</si>
  <si>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</si>
  <si>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</si>
  <si>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</si>
  <si>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</si>
  <si>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</si>
  <si>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</si>
  <si>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</si>
  <si>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</si>
  <si>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</si>
  <si>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</si>
  <si>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</si>
  <si>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</si>
  <si>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</si>
  <si>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</si>
  <si>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</si>
  <si>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</si>
  <si>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</si>
  <si>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</si>
  <si>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</si>
  <si>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</si>
  <si>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</si>
  <si>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</si>
  <si>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</si>
  <si>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</si>
  <si>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</si>
  <si>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</si>
  <si>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</si>
  <si>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</si>
  <si>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</si>
  <si>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</si>
  <si>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</si>
  <si>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</si>
  <si>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</si>
  <si>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</si>
  <si>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</si>
  <si>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</si>
  <si>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</si>
  <si>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</si>
  <si>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</si>
  <si>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</si>
  <si>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</si>
  <si>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</si>
  <si>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</si>
  <si>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</si>
  <si>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</si>
  <si>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</si>
  <si>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</si>
  <si>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</si>
  <si>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</si>
  <si>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</si>
  <si>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</si>
  <si>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</si>
  <si>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</si>
  <si>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</si>
  <si>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</si>
  <si>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</si>
  <si>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</si>
  <si>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</si>
  <si>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</si>
  <si>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</si>
  <si>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</si>
  <si>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</si>
  <si>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</si>
  <si>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</si>
  <si>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</si>
  <si>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</si>
  <si>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</si>
  <si>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</si>
  <si>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</si>
  <si>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</si>
  <si>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</si>
  <si>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</si>
  <si>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</si>
  <si>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</si>
  <si>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</si>
  <si>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</si>
  <si>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</si>
  <si>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</si>
  <si>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</si>
  <si>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</si>
  <si>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</si>
  <si>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</si>
  <si>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</si>
  <si>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</si>
  <si>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</si>
  <si>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</si>
  <si>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</si>
  <si>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</si>
  <si>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</si>
  <si>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</si>
  <si>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</si>
  <si>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</si>
  <si>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</si>
  <si>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</si>
  <si>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</si>
  <si>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</si>
  <si>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</si>
  <si>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</si>
  <si>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</si>
  <si>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</si>
  <si>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</si>
  <si>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</si>
  <si>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</si>
  <si>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</si>
  <si>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</si>
  <si>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</si>
  <si>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</si>
  <si>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</si>
  <si>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</si>
  <si>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</si>
  <si>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</si>
  <si>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</si>
  <si>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</si>
  <si>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</si>
  <si>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</si>
  <si>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</si>
  <si>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</si>
  <si>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</si>
  <si>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</si>
  <si>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</si>
  <si>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</si>
  <si>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</si>
  <si>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</si>
  <si>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</si>
  <si>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</si>
  <si>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</si>
  <si>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</si>
  <si>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</si>
  <si>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</si>
  <si>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</si>
  <si>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</si>
  <si>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</si>
  <si>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</si>
  <si>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</si>
  <si>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</si>
  <si>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</si>
  <si>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</si>
  <si>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</si>
  <si>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</si>
  <si>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</si>
  <si>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</si>
  <si>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</si>
  <si>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</si>
  <si>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</si>
  <si>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</si>
  <si>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</si>
  <si>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</si>
  <si>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</si>
  <si>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</si>
  <si>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</si>
  <si>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</si>
  <si>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</si>
  <si>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</si>
  <si>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</si>
  <si>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</si>
  <si>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</si>
  <si>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</si>
  <si>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</si>
  <si>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</si>
  <si>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</si>
  <si>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</si>
  <si>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</si>
  <si>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</si>
  <si>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</si>
  <si>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</si>
  <si>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</si>
  <si>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</si>
  <si>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</si>
  <si>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</si>
  <si>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</si>
  <si>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</si>
  <si>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</si>
  <si>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</si>
  <si>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</si>
  <si>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</si>
  <si>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</si>
  <si>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</si>
  <si>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</si>
  <si>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</si>
  <si>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</si>
  <si>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</si>
  <si>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</si>
  <si>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</si>
  <si>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</si>
  <si>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</si>
  <si>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</si>
  <si>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</si>
  <si>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</si>
  <si>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</si>
  <si>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</si>
  <si>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</si>
  <si>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</si>
  <si>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</si>
  <si>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</si>
  <si>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</si>
  <si>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</si>
  <si>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</si>
  <si>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</si>
  <si>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</si>
  <si>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</si>
  <si>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</si>
  <si>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</si>
  <si>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</si>
  <si>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</si>
  <si>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</si>
  <si>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</si>
  <si>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</si>
  <si>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</si>
  <si>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</si>
  <si>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</si>
  <si>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</si>
  <si>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</si>
  <si>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</si>
  <si>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</si>
  <si>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</si>
  <si>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</si>
  <si>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</si>
  <si>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</si>
  <si>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</si>
  <si>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</si>
  <si>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</si>
  <si>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</si>
  <si>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</si>
  <si>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</si>
  <si>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</si>
  <si>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</si>
  <si>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</si>
  <si>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</si>
  <si>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</si>
  <si>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</si>
  <si>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</si>
  <si>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</si>
  <si>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</si>
  <si>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</si>
  <si>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</si>
  <si>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</si>
  <si>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</si>
  <si>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</si>
  <si>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</si>
  <si>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</si>
  <si>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</si>
  <si>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</si>
  <si>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</si>
  <si>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</si>
  <si>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</si>
  <si>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</si>
  <si>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</si>
  <si>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</si>
  <si>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</si>
  <si>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</si>
  <si>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</si>
  <si>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</si>
  <si>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</si>
  <si>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</si>
  <si>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</si>
  <si>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</si>
  <si>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</si>
  <si>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</si>
  <si>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</si>
  <si>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</si>
  <si>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</si>
  <si>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</si>
  <si>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</si>
  <si>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</si>
  <si>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</si>
  <si>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</si>
  <si>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</si>
  <si>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</si>
  <si>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</si>
  <si>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</si>
  <si>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</si>
  <si>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</si>
  <si>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</si>
  <si>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</si>
  <si>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</si>
  <si>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</si>
  <si>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</si>
  <si>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</si>
  <si>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</si>
  <si>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</si>
  <si>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</si>
  <si>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</si>
  <si>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</si>
  <si>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</si>
  <si>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</si>
  <si>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</si>
  <si>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</si>
  <si>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</si>
  <si>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</si>
  <si>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</si>
  <si>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</si>
  <si>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</si>
  <si>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</si>
  <si>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</si>
  <si>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</si>
  <si>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</si>
  <si>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</si>
  <si>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</si>
  <si>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</si>
  <si>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</si>
  <si>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</si>
  <si>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</si>
  <si>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</si>
  <si>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</si>
  <si>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</si>
  <si>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</si>
  <si>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</si>
  <si>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</si>
  <si>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</si>
  <si>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</si>
  <si>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</si>
  <si>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</si>
  <si>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</si>
  <si>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</si>
  <si>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</si>
  <si>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</si>
  <si>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</si>
  <si>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</si>
  <si>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</si>
  <si>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</si>
  <si>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</si>
  <si>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</si>
  <si>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</si>
  <si>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</si>
  <si>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</si>
  <si>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</si>
  <si>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</si>
  <si>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</si>
  <si>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</si>
  <si>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</si>
  <si>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</si>
  <si>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</si>
  <si>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</si>
  <si>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</si>
  <si>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</si>
  <si>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</si>
  <si>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</si>
  <si>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</si>
  <si>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</si>
  <si>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</si>
  <si>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</si>
  <si>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</si>
  <si>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</si>
  <si>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</si>
  <si>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</si>
  <si>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</si>
  <si>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</si>
  <si>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</si>
  <si>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</si>
  <si>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</si>
  <si>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</si>
  <si>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</si>
  <si>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</si>
  <si>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</si>
  <si>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</si>
  <si>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</si>
  <si>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</si>
  <si>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</si>
  <si>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</si>
  <si>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</si>
  <si>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</si>
  <si>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</si>
  <si>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</si>
  <si>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</si>
  <si>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</si>
  <si>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</si>
  <si>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</si>
  <si>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</si>
  <si>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</si>
  <si>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</si>
  <si>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</si>
  <si>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</si>
  <si>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</si>
  <si>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</si>
  <si>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</si>
  <si>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</si>
  <si>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</si>
  <si>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</si>
  <si>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</si>
  <si>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</si>
  <si>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</si>
  <si>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</si>
  <si>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</si>
  <si>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</si>
  <si>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</si>
  <si>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</si>
  <si>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</si>
  <si>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</si>
  <si>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</si>
  <si>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</si>
  <si>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</si>
  <si>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</si>
  <si>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</si>
  <si>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</si>
  <si>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</si>
  <si>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</si>
  <si>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</si>
  <si>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</si>
  <si>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</si>
  <si>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</si>
  <si>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</si>
  <si>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</si>
  <si>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</si>
  <si>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</si>
  <si>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</si>
  <si>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</si>
  <si>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</si>
  <si>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</si>
  <si>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</si>
  <si>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</si>
  <si>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</si>
  <si>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</si>
  <si>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</si>
  <si>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</si>
  <si>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</si>
  <si>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</si>
  <si>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</si>
  <si>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</si>
  <si>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</si>
  <si>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</si>
  <si>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</si>
  <si>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</si>
  <si>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</si>
  <si>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</si>
  <si>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</si>
  <si>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</si>
  <si>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</si>
  <si>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</si>
  <si>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</si>
  <si>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</si>
  <si>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</si>
  <si>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</si>
  <si>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</si>
  <si>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</si>
  <si>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</si>
  <si>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</si>
  <si>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</si>
  <si>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</si>
  <si>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</si>
  <si>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</si>
  <si>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</si>
  <si>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</si>
  <si>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</si>
  <si>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</si>
  <si>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</si>
  <si>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</si>
  <si>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</si>
  <si>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</si>
  <si>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</si>
  <si>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</si>
  <si>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</si>
  <si>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</si>
  <si>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</si>
  <si>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</si>
  <si>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</si>
  <si>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</si>
  <si>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</si>
  <si>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</si>
  <si>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</si>
  <si>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</si>
  <si>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</si>
  <si>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</si>
  <si>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</si>
  <si>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</si>
  <si>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</si>
  <si>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</si>
  <si>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</si>
  <si>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</si>
  <si>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</si>
  <si>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</si>
  <si>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</si>
  <si>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</si>
  <si>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</si>
  <si>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</si>
  <si>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</si>
  <si>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</si>
  <si>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</si>
  <si>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</si>
  <si>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</si>
  <si>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</si>
  <si>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</si>
  <si>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</si>
  <si>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</si>
  <si>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</si>
  <si>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</si>
  <si>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</si>
  <si>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</si>
  <si>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</si>
  <si>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</si>
  <si>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</si>
  <si>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</si>
  <si>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</si>
  <si>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</si>
  <si>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</si>
  <si>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</si>
  <si>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</si>
  <si>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</si>
  <si>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</si>
  <si>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</si>
  <si>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</si>
  <si>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</si>
  <si>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</si>
  <si>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</si>
  <si>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</si>
  <si>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</si>
  <si>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</si>
  <si>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</si>
  <si>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</si>
  <si>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</si>
  <si>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</si>
  <si>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</si>
  <si>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</si>
  <si>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</si>
  <si>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</si>
  <si>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</si>
  <si>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</si>
  <si>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</si>
  <si>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</si>
  <si>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</si>
  <si>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</si>
  <si>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</si>
  <si>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</si>
  <si>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</si>
  <si>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</si>
  <si>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</si>
  <si>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</si>
  <si>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</si>
  <si>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</si>
  <si>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</si>
  <si>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</si>
  <si>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</si>
  <si>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</si>
  <si>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</si>
  <si>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</si>
  <si>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</si>
  <si>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</si>
  <si>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</si>
  <si>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</si>
  <si>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</si>
  <si>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</si>
  <si>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</si>
  <si>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</si>
  <si>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</si>
  <si>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</si>
  <si>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</si>
  <si>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</si>
  <si>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</si>
  <si>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</si>
  <si>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</si>
  <si>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</si>
  <si>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</si>
  <si>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</si>
  <si>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</si>
  <si>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</si>
  <si>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</si>
  <si>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</si>
  <si>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</si>
  <si>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</si>
  <si>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</si>
  <si>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</si>
  <si>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</si>
  <si>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</si>
  <si>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</si>
  <si>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</si>
  <si>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</si>
  <si>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</si>
  <si>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</si>
  <si>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</si>
  <si>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</si>
  <si>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</si>
  <si>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</si>
  <si>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</si>
  <si>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</si>
  <si>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</si>
  <si>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</si>
  <si>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</si>
  <si>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</si>
  <si>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</si>
  <si>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</si>
  <si>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</si>
  <si>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</si>
  <si>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</si>
  <si>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</si>
  <si>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</si>
  <si>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</si>
  <si>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</si>
  <si>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</si>
  <si>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</si>
  <si>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</si>
  <si>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</si>
  <si>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</si>
  <si>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</si>
  <si>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</si>
  <si>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</si>
  <si>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</si>
  <si>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</si>
  <si>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</si>
  <si>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</si>
  <si>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</si>
  <si>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</si>
  <si>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</si>
  <si>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</si>
  <si>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</si>
  <si>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</si>
  <si>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</si>
  <si>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</si>
  <si>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</si>
  <si>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</si>
  <si>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</si>
  <si>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</si>
  <si>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</si>
  <si>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</si>
  <si>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</si>
  <si>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</si>
  <si>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</si>
  <si>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</si>
  <si>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</si>
  <si>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</si>
  <si>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</si>
  <si>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</si>
  <si>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</si>
  <si>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</si>
  <si>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</si>
  <si>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</si>
  <si>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</si>
  <si>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</si>
  <si>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</si>
  <si>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</si>
  <si>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</si>
  <si>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</si>
  <si>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</si>
  <si>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</si>
  <si>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</si>
  <si>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</si>
  <si>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</si>
  <si>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</si>
  <si>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</si>
  <si>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</si>
  <si>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</si>
  <si>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</si>
  <si>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</si>
  <si>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</si>
  <si>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</si>
  <si>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</si>
  <si>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</si>
  <si>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</si>
  <si>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</si>
  <si>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</si>
  <si>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</si>
  <si>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</si>
  <si>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</si>
  <si>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</si>
  <si>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</si>
  <si>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</si>
  <si>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</si>
  <si>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</si>
  <si>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</si>
  <si>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</si>
  <si>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</si>
  <si>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</si>
  <si>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</si>
  <si>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</si>
  <si>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</si>
  <si>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</si>
  <si>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</si>
  <si>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</si>
  <si>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</si>
  <si>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</si>
  <si>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</si>
  <si>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</si>
  <si>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</si>
  <si>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</si>
  <si>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</si>
  <si>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</si>
  <si>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</si>
  <si>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</si>
  <si>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</si>
  <si>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</si>
  <si>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</si>
  <si>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</si>
  <si>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</si>
  <si>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</si>
  <si>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</si>
  <si>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</si>
  <si>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</si>
  <si>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</si>
  <si>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</si>
  <si>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</si>
  <si>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</si>
  <si>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</si>
  <si>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</si>
  <si>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</si>
  <si>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</si>
  <si>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</si>
  <si>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</si>
  <si>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</si>
  <si>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</si>
  <si>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</si>
  <si>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</si>
  <si>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</si>
  <si>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</si>
  <si>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</si>
  <si>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</si>
  <si>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</si>
  <si>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</si>
  <si>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</si>
  <si>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</si>
  <si>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</si>
  <si>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</si>
  <si>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</si>
  <si>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</si>
  <si>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</si>
  <si>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</si>
  <si>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</si>
  <si>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</si>
  <si>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</si>
  <si>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</si>
  <si>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</si>
  <si>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</si>
  <si>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</si>
  <si>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</si>
  <si>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</si>
  <si>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</si>
  <si>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</si>
  <si>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</si>
  <si>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</si>
  <si>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</si>
  <si>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</si>
  <si>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</si>
  <si>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</si>
  <si>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</si>
  <si>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</si>
  <si>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</si>
  <si>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</si>
  <si>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</si>
  <si>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</si>
  <si>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</si>
  <si>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</si>
  <si>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</si>
  <si>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</si>
  <si>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</si>
  <si>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</si>
  <si>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</si>
  <si>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</si>
  <si>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</si>
  <si>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</si>
  <si>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</si>
  <si>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</si>
  <si>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</si>
  <si>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</si>
  <si>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</si>
  <si>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</si>
  <si>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</si>
  <si>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</si>
  <si>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</si>
  <si>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</si>
  <si>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</si>
  <si>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</si>
  <si>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</si>
  <si>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</si>
  <si>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</si>
  <si>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</si>
  <si>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</si>
  <si>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</si>
  <si>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</si>
  <si>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</si>
  <si>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</si>
  <si>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</si>
  <si>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</si>
  <si>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</si>
  <si>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</si>
  <si>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</si>
  <si>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</si>
  <si>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</si>
  <si>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</si>
  <si>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</si>
  <si>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</si>
  <si>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</si>
  <si>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</si>
  <si>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</si>
  <si>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</si>
  <si>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</si>
  <si>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</si>
  <si>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</si>
  <si>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</si>
  <si>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</si>
  <si>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</si>
  <si>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</si>
  <si>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</si>
  <si>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</si>
  <si>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</si>
  <si>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</si>
  <si>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</si>
  <si>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</si>
  <si>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</si>
  <si>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</si>
  <si>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</si>
  <si>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</si>
  <si>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</si>
  <si>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</si>
  <si>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</si>
  <si>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</si>
  <si>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</si>
  <si>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</si>
  <si>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</si>
  <si>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</si>
  <si>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</si>
  <si>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</si>
  <si>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</si>
  <si>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</si>
  <si>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</si>
  <si>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</si>
  <si>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</si>
  <si>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</si>
  <si>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</si>
  <si>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</si>
  <si>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</si>
  <si>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</si>
  <si>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</si>
  <si>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</si>
  <si>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</si>
  <si>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</si>
  <si>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</si>
  <si>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</si>
  <si>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</si>
  <si>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</si>
  <si>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</si>
  <si>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</si>
  <si>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</si>
  <si>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</si>
  <si>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</si>
  <si>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</si>
  <si>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</si>
  <si>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</si>
  <si>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</si>
  <si>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</si>
  <si>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</si>
  <si>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</si>
  <si>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</si>
  <si>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</si>
  <si>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</si>
  <si>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</si>
  <si>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</si>
  <si>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</si>
  <si>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</si>
  <si>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</si>
  <si>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</si>
  <si>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</si>
  <si>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</si>
  <si>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</si>
  <si>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</si>
  <si>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</si>
  <si>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</si>
  <si>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</si>
  <si>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</si>
  <si>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</si>
  <si>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</si>
  <si>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</si>
  <si>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</si>
  <si>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</si>
  <si>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</si>
  <si>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</si>
  <si>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</si>
  <si>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</si>
  <si>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</si>
  <si>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</si>
  <si>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</si>
  <si>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</si>
  <si>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</si>
  <si>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</si>
  <si>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</si>
  <si>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</si>
  <si>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</si>
  <si>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</si>
  <si>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</si>
  <si>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</si>
  <si>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</si>
  <si>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</si>
  <si>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</si>
  <si>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</si>
  <si>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</si>
  <si>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</si>
  <si>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</si>
  <si>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</si>
  <si>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</si>
  <si>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</si>
  <si>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</si>
  <si>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</si>
  <si>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</si>
  <si>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</si>
  <si>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</si>
  <si>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</si>
  <si>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</si>
  <si>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</si>
  <si>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</si>
  <si>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</si>
  <si>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</si>
  <si>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</si>
  <si>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</si>
  <si>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</si>
  <si>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</si>
  <si>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</si>
  <si>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</si>
  <si>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</si>
  <si>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</si>
  <si>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</si>
  <si>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</si>
  <si>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</si>
  <si>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</si>
  <si>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</si>
  <si>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</si>
  <si>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</si>
  <si>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</si>
  <si>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</si>
  <si>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</si>
  <si>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</si>
  <si>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</si>
  <si>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</si>
  <si>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</si>
  <si>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</si>
  <si>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</si>
  <si>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</si>
  <si>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</si>
  <si>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</si>
  <si>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</si>
  <si>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</si>
  <si>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</si>
  <si>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</si>
  <si>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</si>
  <si>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</si>
  <si>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</si>
  <si>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</si>
  <si>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</si>
  <si>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</si>
  <si>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</si>
  <si>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</si>
  <si>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</si>
  <si>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</si>
  <si>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</si>
  <si>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</si>
  <si>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</si>
  <si>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</si>
  <si>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</si>
  <si>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</si>
  <si>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</si>
  <si>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</si>
  <si>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</si>
  <si>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</si>
  <si>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</si>
  <si>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</si>
  <si>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</si>
  <si>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</si>
  <si>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</si>
  <si>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</si>
  <si>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</si>
  <si>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</si>
  <si>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</si>
  <si>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</si>
  <si>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</si>
  <si>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</si>
  <si>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</si>
  <si>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</si>
  <si>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</si>
  <si>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</si>
  <si>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</si>
  <si>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</si>
  <si>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</si>
  <si>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</si>
  <si>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</si>
  <si>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</si>
  <si>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</si>
  <si>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</si>
  <si>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</si>
  <si>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</si>
  <si>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</si>
  <si>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</si>
  <si>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</si>
  <si>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</si>
  <si>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</si>
  <si>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</si>
  <si>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</si>
  <si>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</si>
  <si>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</si>
  <si>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</si>
  <si>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</si>
  <si>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</si>
  <si>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</si>
  <si>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</si>
  <si>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</si>
  <si>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</si>
  <si>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</si>
  <si>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</si>
  <si>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</si>
  <si>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</si>
  <si>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</si>
  <si>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</si>
  <si>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</si>
  <si>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</si>
  <si>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</si>
  <si>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</si>
  <si>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</si>
  <si>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</si>
  <si>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</si>
  <si>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</si>
  <si>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</si>
  <si>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</si>
  <si>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</si>
  <si>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</si>
  <si>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</si>
  <si>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</si>
  <si>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</si>
  <si>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</si>
  <si>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</si>
  <si>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</si>
  <si>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</si>
  <si>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</si>
  <si>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</si>
  <si>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</si>
  <si>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</si>
  <si>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</si>
  <si>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</si>
  <si>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</si>
  <si>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</si>
  <si>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</si>
  <si>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</si>
  <si>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</si>
  <si>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</si>
  <si>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</si>
  <si>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</si>
  <si>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</si>
  <si>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</si>
  <si>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</si>
  <si>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</si>
  <si>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</si>
  <si>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</si>
  <si>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</si>
  <si>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</si>
  <si>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</si>
  <si>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</si>
  <si>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</si>
  <si>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</si>
  <si>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</si>
  <si>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</si>
  <si>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</si>
  <si>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</si>
  <si>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</si>
  <si>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</si>
  <si>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</si>
  <si>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</si>
  <si>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</si>
  <si>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</si>
  <si>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</si>
  <si>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</si>
  <si>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</si>
  <si>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</si>
  <si>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</si>
  <si>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</si>
  <si>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</si>
  <si>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</si>
  <si>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</si>
  <si>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</si>
  <si>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</si>
  <si>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</si>
  <si>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</si>
  <si>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</si>
  <si>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</si>
  <si>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</si>
  <si>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</si>
  <si>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</si>
  <si>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</si>
  <si>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</si>
  <si>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</si>
  <si>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</si>
  <si>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</si>
  <si>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</si>
  <si>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</si>
  <si>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</si>
  <si>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</si>
  <si>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</si>
  <si>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</si>
  <si>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</si>
  <si>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</si>
  <si>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</si>
  <si>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</si>
  <si>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</si>
  <si>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</si>
  <si>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</si>
  <si>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</si>
  <si>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</si>
  <si>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</si>
  <si>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</si>
  <si>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</si>
  <si>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</si>
  <si>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</si>
  <si>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</si>
  <si>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</si>
  <si>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</si>
  <si>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</si>
  <si>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</si>
  <si>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</si>
  <si>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</si>
  <si>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</si>
  <si>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</si>
  <si>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</si>
  <si>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</si>
  <si>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</si>
  <si>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</si>
  <si>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</si>
  <si>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</si>
  <si>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</si>
  <si>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</si>
  <si>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</si>
  <si>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</si>
  <si>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</si>
  <si>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</si>
  <si>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</si>
  <si>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</si>
  <si>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</si>
  <si>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</si>
  <si>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</si>
  <si>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</si>
  <si>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</si>
  <si>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</si>
  <si>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</si>
  <si>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</si>
  <si>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</si>
  <si>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</si>
  <si>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</si>
  <si>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</si>
  <si>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</si>
  <si>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</si>
  <si>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</si>
  <si>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</si>
  <si>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</si>
  <si>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</si>
  <si>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</si>
  <si>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</si>
  <si>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</si>
  <si>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</si>
  <si>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</si>
  <si>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</si>
  <si>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</si>
  <si>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</si>
  <si>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</si>
  <si>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</si>
  <si>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</si>
  <si>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</si>
  <si>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</si>
  <si>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</si>
  <si>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</si>
  <si>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</si>
  <si>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</si>
  <si>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</si>
  <si>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</si>
  <si>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</si>
  <si>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</si>
  <si>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</si>
  <si>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</si>
  <si>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</si>
  <si>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</si>
  <si>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</si>
  <si>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</si>
  <si>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</si>
  <si>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</si>
  <si>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</si>
  <si>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</si>
  <si>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</si>
  <si>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</si>
  <si>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</si>
  <si>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</si>
  <si>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</si>
  <si>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</si>
  <si>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</si>
  <si>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</si>
  <si>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</si>
  <si>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</si>
  <si>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</si>
  <si>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</si>
  <si>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</si>
  <si>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</si>
  <si>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</si>
  <si>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</si>
  <si>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</si>
  <si>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</si>
  <si>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</si>
  <si>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</si>
  <si>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</si>
  <si>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</si>
  <si>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</si>
  <si>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</si>
  <si>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</si>
  <si>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</si>
  <si>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</si>
  <si>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</si>
  <si>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</si>
  <si>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</si>
  <si>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</si>
  <si>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</si>
  <si>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</si>
  <si>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</si>
  <si>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</si>
  <si>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</si>
  <si>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</si>
  <si>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</si>
  <si>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</si>
  <si>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</si>
  <si>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</si>
  <si>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</si>
  <si>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</si>
  <si>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</si>
  <si>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</si>
  <si>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</si>
  <si>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</si>
  <si>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</si>
  <si>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</si>
  <si>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</si>
  <si>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</si>
  <si>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</si>
  <si>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</si>
  <si>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</si>
  <si>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</si>
  <si>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</si>
  <si>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</si>
  <si>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</si>
  <si>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</si>
  <si>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</si>
  <si>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</si>
  <si>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</si>
  <si>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</si>
  <si>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</si>
  <si>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</si>
  <si>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</si>
  <si>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</si>
  <si>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</si>
  <si>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</si>
  <si>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</si>
  <si>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</si>
  <si>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</si>
  <si>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</si>
  <si>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</si>
  <si>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</si>
  <si>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</si>
  <si>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</si>
  <si>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</si>
  <si>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</si>
  <si>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</si>
  <si>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</si>
  <si>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</si>
  <si>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</si>
  <si>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</si>
  <si>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</si>
  <si>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</si>
  <si>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</si>
  <si>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</si>
  <si>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</si>
  <si>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</si>
  <si>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</si>
  <si>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</si>
  <si>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</si>
  <si>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</si>
  <si>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</si>
  <si>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</si>
  <si>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</si>
  <si>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</si>
  <si>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</si>
  <si>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</si>
  <si>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</si>
  <si>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</si>
  <si>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</si>
  <si>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</si>
  <si>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</si>
  <si>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</si>
  <si>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</si>
  <si>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</si>
  <si>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</si>
  <si>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</si>
  <si>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</si>
  <si>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</si>
  <si>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</si>
  <si>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</si>
  <si>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</si>
  <si>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</si>
  <si>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</si>
  <si>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</si>
  <si>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</si>
  <si>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</si>
  <si>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</si>
  <si>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</si>
  <si>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</si>
  <si>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</si>
  <si>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</si>
  <si>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</si>
  <si>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</si>
  <si>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</si>
  <si>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</si>
  <si>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</si>
  <si>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</si>
  <si>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</si>
  <si>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</si>
  <si>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</si>
  <si>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</si>
  <si>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</si>
  <si>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</si>
  <si>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</si>
  <si>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</si>
  <si>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</si>
  <si>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</si>
  <si>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</si>
  <si>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</si>
  <si>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</si>
  <si>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</si>
  <si>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</si>
  <si>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</si>
  <si>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</si>
  <si>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</si>
  <si>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</si>
  <si>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</si>
  <si>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</si>
  <si>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</si>
  <si>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</si>
  <si>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</si>
  <si>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</si>
  <si>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</si>
  <si>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</si>
  <si>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</si>
  <si>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</si>
  <si>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</si>
  <si>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</si>
  <si>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</si>
  <si>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</si>
  <si>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</si>
  <si>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</si>
  <si>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</si>
  <si>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</si>
  <si>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</si>
  <si>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</si>
  <si>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</si>
  <si>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</si>
  <si>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</si>
  <si>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</si>
  <si>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</si>
  <si>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</si>
  <si>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</si>
  <si>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</si>
  <si>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</si>
  <si>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</si>
  <si>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</si>
  <si>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</si>
  <si>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</si>
  <si>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</si>
  <si>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</si>
  <si>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</si>
  <si>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</si>
  <si>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</si>
  <si>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</si>
  <si>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</si>
  <si>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</si>
  <si>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</si>
  <si>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</si>
  <si>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</si>
  <si>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</si>
  <si>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</si>
  <si>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</si>
  <si>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</si>
  <si>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</si>
  <si>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</si>
  <si>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</si>
  <si>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</si>
  <si>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</si>
  <si>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</si>
  <si>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</si>
  <si>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</si>
  <si>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</si>
  <si>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</si>
  <si>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</si>
  <si>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</si>
  <si>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</si>
  <si>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</si>
  <si>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</si>
  <si>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</si>
  <si>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</si>
  <si>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</si>
  <si>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</si>
  <si>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</si>
  <si>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</si>
  <si>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</si>
  <si>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</si>
  <si>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</si>
  <si>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</si>
  <si>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</si>
  <si>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</si>
  <si>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</si>
  <si>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</si>
  <si>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</si>
  <si>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</si>
  <si>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</si>
  <si>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</si>
  <si>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</si>
  <si>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</si>
  <si>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</si>
  <si>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</si>
  <si>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</si>
  <si>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</si>
  <si>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</si>
  <si>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</si>
  <si>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</si>
  <si>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</si>
  <si>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</si>
  <si>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</si>
  <si>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</si>
  <si>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</si>
  <si>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</si>
  <si>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</si>
  <si>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</si>
  <si>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</si>
  <si>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</si>
  <si>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</si>
  <si>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</si>
  <si>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</si>
  <si>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</si>
  <si>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</si>
  <si>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</si>
  <si>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</si>
  <si>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</si>
  <si>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</si>
  <si>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</si>
  <si>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</si>
  <si>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</si>
  <si>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</si>
  <si>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</si>
  <si>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</si>
  <si>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</si>
  <si>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</si>
  <si>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</si>
  <si>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</si>
  <si>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</si>
  <si>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</si>
  <si>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</si>
  <si>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</si>
  <si>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</si>
  <si>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</si>
  <si>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</si>
  <si>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</si>
  <si>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</si>
  <si>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</si>
  <si>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</si>
  <si>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</si>
  <si>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</si>
  <si>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</si>
  <si>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</si>
  <si>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</si>
  <si>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</si>
  <si>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</si>
  <si>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</si>
  <si>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</si>
  <si>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</si>
  <si>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</si>
  <si>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</si>
  <si>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</si>
  <si>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</si>
  <si>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</si>
  <si>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</si>
  <si>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</si>
  <si>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</si>
  <si>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</si>
  <si>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</si>
  <si>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</si>
  <si>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</si>
  <si>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</si>
  <si>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</si>
  <si>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</si>
  <si>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</si>
  <si>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</si>
  <si>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</si>
  <si>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</si>
  <si>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</si>
  <si>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</si>
  <si>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</si>
  <si>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</si>
  <si>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</si>
  <si>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</si>
  <si>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</si>
  <si>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</si>
  <si>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</si>
  <si>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</si>
  <si>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</si>
  <si>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</si>
  <si>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</si>
  <si>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</si>
  <si>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</si>
  <si>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</si>
  <si>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</si>
  <si>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</si>
  <si>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</si>
  <si>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</si>
  <si>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</si>
  <si>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</si>
  <si>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</si>
  <si>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</si>
  <si>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</si>
  <si>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</si>
  <si>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</si>
  <si>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</si>
  <si>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</si>
  <si>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</si>
  <si>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</si>
  <si>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</si>
  <si>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</si>
  <si>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</si>
  <si>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</si>
  <si>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</si>
  <si>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</si>
  <si>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</si>
  <si>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</si>
  <si>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</si>
  <si>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</si>
  <si>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</si>
  <si>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</si>
  <si>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</si>
  <si>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</si>
  <si>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</si>
  <si>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</si>
  <si>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</si>
  <si>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</si>
  <si>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</si>
  <si>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</si>
  <si>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</si>
  <si>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</si>
  <si>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</si>
  <si>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</si>
  <si>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</si>
  <si>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</si>
  <si>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</si>
  <si>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</si>
  <si>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</si>
  <si>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</si>
  <si>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</si>
  <si>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</si>
  <si>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</si>
  <si>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</si>
  <si>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</si>
  <si>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</si>
  <si>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</si>
  <si>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</si>
  <si>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</si>
  <si>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</si>
  <si>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</si>
  <si>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</si>
  <si>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</si>
  <si>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</si>
  <si>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</si>
  <si>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</si>
  <si>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</si>
  <si>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</si>
  <si>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</si>
  <si>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</si>
  <si>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</si>
  <si>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</si>
  <si>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</si>
  <si>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</si>
  <si>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</si>
  <si>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</si>
  <si>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</si>
  <si>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</si>
  <si>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</si>
  <si>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</si>
  <si>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</si>
  <si>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</si>
  <si>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</si>
  <si>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</si>
  <si>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</si>
  <si>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</si>
  <si>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</si>
  <si>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</si>
  <si>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</si>
  <si>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</si>
  <si>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</si>
  <si>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</si>
  <si>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</si>
  <si>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</si>
  <si>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</si>
  <si>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</si>
  <si>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</si>
  <si>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</si>
  <si>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</si>
  <si>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</si>
  <si>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</si>
  <si>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</si>
  <si>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</si>
  <si>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</si>
  <si>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</si>
  <si>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</si>
  <si>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</si>
  <si>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</si>
  <si>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</si>
  <si>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</si>
  <si>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</si>
  <si>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</si>
  <si>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</si>
  <si>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</si>
  <si>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</si>
  <si>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</si>
  <si>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</si>
  <si>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</si>
  <si>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</si>
  <si>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</si>
  <si>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</si>
  <si>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</si>
  <si>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</si>
  <si>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</si>
  <si>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</si>
  <si>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</si>
  <si>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</si>
  <si>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</si>
  <si>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</si>
  <si>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</si>
  <si>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</si>
  <si>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</si>
  <si>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</si>
  <si>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</si>
  <si>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</si>
  <si>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</si>
  <si>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</si>
  <si>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</si>
  <si>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</si>
  <si>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</si>
  <si>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</si>
  <si>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</si>
  <si>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</si>
  <si>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</si>
  <si>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</si>
  <si>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</si>
  <si>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</si>
  <si>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</si>
  <si>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</si>
  <si>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</si>
  <si>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</si>
  <si>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</si>
  <si>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</si>
  <si>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</si>
  <si>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</si>
  <si>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</si>
  <si>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</si>
  <si>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</si>
  <si>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</si>
  <si>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</si>
  <si>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</si>
  <si>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</si>
  <si>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</si>
  <si>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</si>
  <si>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</si>
  <si>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</si>
  <si>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</si>
  <si>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</si>
  <si>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</si>
  <si>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</si>
  <si>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</si>
  <si>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</si>
  <si>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</si>
  <si>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</si>
  <si>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</si>
  <si>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</si>
  <si>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</si>
  <si>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</si>
  <si>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</si>
  <si>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</si>
  <si>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</si>
  <si>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</si>
  <si>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</si>
  <si>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</si>
  <si>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</si>
  <si>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</si>
  <si>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</si>
  <si>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</si>
  <si>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</si>
  <si>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</si>
  <si>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</si>
  <si>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</si>
  <si>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</si>
  <si>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</si>
  <si>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</si>
  <si>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</si>
  <si>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</si>
  <si>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</si>
  <si>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</si>
  <si>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</si>
  <si>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</si>
  <si>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</si>
  <si>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</si>
  <si>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</si>
  <si>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</si>
  <si>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</si>
  <si>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</si>
  <si>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</si>
  <si>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</si>
  <si>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</si>
  <si>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</si>
  <si>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</si>
  <si>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</si>
  <si>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</si>
  <si>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</si>
  <si>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</si>
  <si>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</si>
  <si>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</si>
  <si>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</si>
  <si>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</si>
  <si>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</si>
  <si>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</si>
  <si>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</si>
  <si>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</si>
  <si>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</si>
  <si>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</si>
  <si>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</si>
  <si>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</si>
  <si>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</si>
  <si>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</si>
  <si>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</si>
  <si>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</si>
  <si>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</si>
  <si>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</si>
  <si>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</si>
  <si>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</si>
  <si>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</si>
  <si>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</si>
  <si>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</si>
  <si>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</si>
  <si>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</si>
  <si>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</si>
  <si>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</si>
  <si>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</si>
  <si>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</si>
  <si>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</si>
  <si>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</si>
  <si>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</si>
  <si>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</si>
  <si>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</si>
  <si>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</si>
  <si>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</si>
  <si>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</si>
  <si>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</si>
  <si>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</si>
  <si>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</si>
  <si>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</si>
  <si>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</si>
  <si>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</si>
  <si>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</si>
  <si>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</si>
  <si>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</si>
  <si>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</si>
  <si>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</si>
  <si>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</si>
  <si>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</si>
  <si>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</si>
  <si>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</si>
  <si>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</si>
  <si>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</si>
  <si>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</si>
  <si>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</si>
  <si>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</si>
  <si>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</si>
  <si>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</si>
  <si>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</si>
  <si>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</si>
  <si>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</si>
  <si>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</si>
  <si>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</si>
  <si>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</si>
  <si>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</si>
  <si>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</si>
  <si>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</si>
  <si>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</si>
  <si>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</si>
  <si>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</si>
  <si>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</si>
  <si>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</si>
  <si>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</si>
  <si>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</si>
  <si>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</si>
  <si>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</si>
  <si>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</si>
  <si>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</si>
  <si>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</si>
  <si>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</si>
  <si>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</si>
  <si>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</si>
  <si>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</si>
  <si>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</si>
  <si>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</si>
  <si>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</si>
  <si>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</si>
  <si>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</si>
  <si>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</si>
  <si>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</si>
  <si>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</si>
  <si>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</si>
  <si>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</si>
  <si>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</si>
  <si>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</si>
  <si>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</si>
  <si>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</si>
  <si>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</si>
  <si>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</si>
  <si>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</si>
  <si>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</si>
  <si>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</si>
  <si>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</si>
  <si>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</si>
  <si>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</si>
  <si>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</si>
  <si>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</si>
  <si>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</si>
  <si>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</si>
  <si>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</si>
  <si>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</si>
  <si>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</si>
  <si>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</si>
  <si>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</si>
  <si>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</si>
  <si>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</si>
  <si>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</si>
  <si>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</si>
  <si>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</si>
  <si>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</si>
  <si>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</si>
  <si>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</si>
  <si>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</si>
  <si>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</si>
  <si>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</si>
  <si>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</si>
  <si>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</si>
  <si>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</si>
  <si>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</si>
  <si>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</si>
  <si>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</si>
  <si>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</si>
  <si>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</si>
  <si>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</si>
  <si>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</si>
  <si>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</si>
  <si>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</si>
  <si>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</si>
  <si>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</si>
  <si>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</si>
  <si>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</si>
  <si>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</si>
  <si>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</si>
  <si>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</si>
  <si>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</si>
  <si>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</si>
  <si>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</si>
  <si>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</si>
  <si>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</si>
  <si>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</si>
  <si>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</si>
  <si>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</si>
  <si>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</si>
  <si>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</si>
  <si>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</si>
  <si>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</si>
  <si>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</si>
  <si>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</si>
  <si>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</si>
  <si>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</si>
  <si>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</si>
  <si>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</si>
  <si>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</si>
  <si>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</si>
  <si>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</si>
  <si>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</si>
  <si>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</si>
  <si>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</si>
  <si>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</si>
  <si>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</si>
  <si>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</si>
  <si>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</si>
  <si>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</si>
  <si>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</si>
  <si>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</si>
  <si>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</si>
  <si>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</si>
  <si>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</si>
  <si>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</si>
  <si>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</si>
  <si>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</si>
  <si>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</si>
  <si>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</si>
  <si>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</si>
  <si>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</si>
  <si>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</si>
  <si>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</si>
  <si>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</si>
  <si>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</si>
  <si>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</si>
  <si>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</si>
  <si>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</si>
  <si>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</si>
  <si>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</si>
  <si>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</si>
  <si>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</si>
  <si>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</si>
  <si>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</si>
  <si>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</si>
  <si>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</si>
  <si>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</si>
  <si>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</si>
  <si>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</si>
  <si>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</si>
  <si>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</si>
  <si>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</si>
  <si>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</si>
  <si>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</si>
  <si>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</si>
  <si>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</si>
  <si>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</si>
  <si>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</si>
  <si>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</si>
  <si>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</si>
  <si>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</si>
  <si>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</si>
  <si>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</si>
  <si>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</si>
  <si>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</si>
  <si>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</si>
  <si>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</si>
  <si>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</si>
  <si>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</si>
  <si>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</si>
  <si>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</si>
  <si>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</si>
  <si>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</si>
  <si>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</si>
  <si>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</si>
  <si>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</si>
  <si>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</si>
  <si>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</si>
  <si>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</si>
  <si>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</si>
  <si>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</si>
  <si>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</si>
  <si>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</si>
  <si>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</si>
  <si>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</si>
  <si>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</si>
  <si>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</si>
  <si>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</si>
  <si>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</si>
  <si>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</si>
  <si>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</si>
  <si>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</si>
  <si>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</si>
  <si>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</si>
  <si>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</si>
  <si>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</si>
  <si>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</si>
  <si>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</si>
  <si>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</si>
  <si>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</si>
  <si>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</si>
  <si>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</si>
  <si>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</si>
  <si>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</si>
  <si>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</si>
  <si>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</si>
  <si>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</si>
  <si>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</si>
  <si>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</si>
  <si>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</si>
  <si>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</si>
  <si>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</si>
  <si>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</si>
  <si>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</si>
  <si>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</si>
  <si>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</si>
  <si>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</si>
  <si>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</si>
  <si>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</si>
  <si>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</si>
  <si>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</si>
  <si>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</si>
  <si>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</si>
  <si>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</si>
  <si>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</si>
  <si>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</si>
  <si>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</si>
  <si>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</si>
  <si>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</si>
  <si>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</si>
  <si>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</si>
  <si>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</si>
  <si>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</si>
  <si>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</si>
  <si>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</si>
  <si>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</si>
  <si>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</si>
  <si>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</si>
  <si>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</si>
  <si>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</si>
  <si>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</si>
  <si>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</si>
  <si>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</si>
  <si>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</si>
  <si>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</si>
  <si>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</si>
  <si>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</si>
  <si>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</si>
  <si>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</si>
  <si>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</si>
  <si>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</si>
  <si>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</si>
  <si>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</si>
  <si>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</si>
  <si>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</si>
  <si>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</si>
  <si>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</si>
  <si>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</si>
  <si>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</si>
  <si>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</si>
  <si>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</si>
  <si>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</si>
  <si>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</si>
  <si>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</si>
  <si>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</si>
  <si>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</si>
  <si>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</si>
  <si>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</si>
  <si>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</si>
  <si>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</si>
  <si>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</si>
  <si>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</si>
  <si>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</si>
  <si>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</si>
  <si>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</si>
  <si>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</si>
  <si>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</si>
  <si>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</si>
  <si>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</si>
  <si>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</si>
  <si>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</si>
  <si>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</si>
  <si>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</si>
  <si>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</si>
  <si>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</si>
  <si>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</si>
  <si>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</si>
  <si>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</si>
  <si>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</si>
  <si>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</si>
  <si>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</si>
  <si>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</si>
  <si>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</si>
  <si>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</si>
  <si>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</si>
  <si>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</si>
  <si>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</si>
  <si>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</si>
  <si>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</si>
  <si>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</si>
  <si>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</si>
  <si>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</si>
  <si>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</si>
  <si>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</si>
  <si>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</si>
  <si>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</si>
  <si>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</si>
  <si>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</si>
  <si>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</si>
  <si>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</si>
  <si>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</si>
  <si>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</si>
  <si>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</si>
  <si>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</si>
  <si>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</si>
  <si>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</si>
  <si>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</si>
  <si>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</si>
  <si>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</si>
  <si>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</si>
  <si>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</si>
  <si>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</si>
  <si>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</si>
  <si>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</si>
  <si>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</si>
  <si>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</si>
  <si>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</si>
  <si>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</si>
  <si>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</si>
  <si>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</si>
  <si>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</si>
  <si>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</si>
  <si>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</si>
  <si>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</si>
  <si>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</si>
  <si>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</si>
  <si>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</si>
  <si>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</si>
  <si>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</si>
  <si>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</si>
  <si>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</si>
  <si>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</si>
  <si>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</si>
  <si>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</si>
  <si>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</si>
  <si>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</si>
  <si>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</si>
  <si>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</si>
  <si>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</si>
  <si>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</si>
  <si>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</si>
  <si>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</si>
  <si>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</si>
  <si>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</si>
  <si>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</si>
  <si>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</si>
  <si>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</si>
  <si>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</si>
  <si>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</si>
  <si>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</si>
  <si>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</si>
  <si>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</si>
  <si>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</si>
  <si>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</si>
  <si>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</si>
  <si>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</si>
  <si>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</si>
  <si>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</si>
  <si>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</si>
  <si>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</si>
  <si>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</si>
  <si>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</si>
  <si>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</si>
  <si>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</si>
  <si>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</si>
  <si>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</si>
  <si>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</si>
  <si>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</si>
  <si>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</si>
  <si>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</si>
  <si>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</si>
  <si>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</si>
  <si>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</si>
  <si>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</si>
  <si>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</si>
  <si>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</si>
  <si>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</si>
  <si>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</si>
  <si>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</si>
  <si>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</si>
  <si>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</si>
  <si>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</si>
  <si>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</si>
  <si>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</si>
  <si>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</si>
  <si>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</si>
  <si>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</si>
  <si>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</si>
  <si>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</si>
  <si>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</si>
  <si>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</si>
  <si>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</si>
  <si>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</si>
  <si>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</si>
  <si>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</si>
  <si>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</si>
  <si>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</si>
  <si>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</si>
  <si>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</si>
  <si>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</si>
  <si>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</si>
  <si>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</si>
  <si>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</si>
  <si>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</si>
  <si>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</si>
  <si>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</si>
  <si>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</si>
  <si>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</si>
  <si>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</si>
  <si>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</si>
  <si>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</si>
  <si>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</si>
  <si>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</si>
  <si>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</si>
  <si>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</si>
  <si>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</si>
  <si>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</si>
  <si>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</si>
  <si>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</si>
  <si>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</si>
  <si>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</si>
  <si>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</si>
  <si>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</si>
  <si>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</si>
  <si>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</si>
  <si>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</si>
  <si>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</si>
  <si>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</si>
  <si>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</si>
  <si>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</si>
  <si>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</si>
  <si>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</si>
  <si>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</si>
  <si>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</si>
  <si>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</si>
  <si>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</si>
  <si>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</si>
  <si>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</si>
  <si>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</si>
  <si>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</si>
  <si>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</si>
  <si>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</si>
  <si>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</si>
  <si>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</si>
  <si>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</si>
  <si>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</si>
  <si>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</si>
  <si>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</si>
  <si>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</si>
  <si>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</si>
  <si>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</si>
  <si>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</si>
  <si>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</si>
  <si>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</si>
  <si>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</si>
  <si>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</si>
  <si>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</si>
  <si>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</si>
  <si>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</si>
  <si>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</si>
  <si>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</si>
  <si>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</si>
  <si>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</si>
  <si>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</si>
  <si>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</si>
  <si>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</si>
  <si>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</si>
  <si>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</si>
  <si>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</si>
  <si>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</si>
  <si>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</si>
  <si>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</si>
  <si>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</si>
  <si>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</si>
  <si>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</si>
  <si>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</si>
  <si>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</si>
  <si>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</si>
  <si>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</si>
  <si>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</si>
  <si>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</si>
  <si>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</si>
  <si>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</si>
  <si>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</si>
  <si>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</si>
  <si>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</si>
  <si>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</si>
  <si>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</si>
  <si>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</si>
  <si>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</si>
  <si>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</si>
  <si>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</si>
  <si>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</si>
  <si>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</si>
  <si>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</si>
  <si>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</si>
  <si>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</si>
  <si>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</si>
  <si>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</si>
  <si>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</si>
  <si>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</si>
  <si>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</si>
  <si>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</si>
  <si>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</si>
  <si>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</si>
  <si>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</si>
  <si>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</si>
  <si>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</si>
  <si>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</si>
  <si>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</si>
  <si>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</si>
  <si>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</si>
  <si>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</si>
  <si>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</si>
  <si>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</si>
  <si>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</si>
  <si>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</si>
  <si>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</si>
  <si>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</si>
  <si>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</si>
  <si>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</si>
  <si>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</si>
  <si>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</si>
  <si>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</si>
  <si>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</si>
  <si>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</si>
  <si>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</si>
  <si>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</si>
  <si>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</si>
  <si>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</si>
  <si>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</si>
  <si>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</si>
  <si>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</si>
  <si>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</si>
  <si>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</si>
  <si>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</si>
  <si>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</si>
  <si>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</si>
  <si>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</si>
  <si>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</si>
  <si>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</si>
  <si>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</si>
  <si>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</si>
  <si>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</si>
  <si>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</si>
  <si>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</si>
  <si>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</si>
  <si>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</si>
  <si>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</si>
  <si>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</si>
  <si>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</si>
  <si>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</si>
  <si>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</si>
  <si>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</si>
  <si>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</si>
  <si>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</si>
  <si>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</si>
  <si>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</si>
  <si>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</si>
  <si>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</si>
  <si>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</si>
  <si>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</si>
  <si>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</si>
  <si>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</si>
  <si>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</si>
  <si>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</si>
  <si>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</si>
  <si>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</si>
  <si>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</si>
  <si>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</si>
  <si>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</si>
  <si>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</si>
  <si>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</si>
  <si>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</si>
  <si>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</si>
  <si>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</si>
  <si>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</si>
  <si>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</si>
  <si>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</si>
  <si>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</si>
  <si>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</si>
  <si>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</si>
  <si>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</si>
  <si>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</si>
  <si>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</si>
  <si>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</si>
  <si>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</si>
  <si>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</si>
  <si>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</si>
  <si>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</si>
  <si>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</si>
  <si>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</si>
  <si>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</si>
  <si>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</si>
  <si>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</si>
  <si>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</si>
  <si>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</si>
  <si>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</si>
  <si>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</si>
  <si>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</si>
  <si>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</si>
  <si>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</si>
  <si>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</si>
  <si>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</si>
  <si>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</si>
  <si>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</si>
  <si>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</si>
  <si>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</si>
  <si>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</si>
  <si>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</si>
  <si>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</si>
  <si>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</si>
  <si>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</si>
  <si>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</si>
  <si>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</si>
  <si>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</si>
  <si>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</si>
  <si>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</si>
  <si>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</si>
  <si>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</si>
  <si>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</si>
  <si>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</si>
  <si>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</si>
  <si>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</si>
  <si>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</si>
  <si>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</si>
  <si>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</si>
  <si>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</si>
  <si>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</si>
  <si>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</si>
  <si>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</si>
  <si>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</si>
  <si>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</si>
  <si>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</si>
  <si>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</si>
  <si>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</si>
  <si>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</si>
  <si>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</si>
  <si>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</si>
  <si>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</si>
  <si>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</si>
  <si>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</si>
  <si>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</si>
  <si>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</si>
  <si>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</si>
  <si>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</si>
  <si>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</si>
  <si>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</si>
  <si>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</si>
  <si>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</si>
  <si>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</si>
  <si>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</si>
  <si>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</si>
  <si>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</si>
  <si>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</si>
  <si>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</si>
  <si>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</si>
  <si>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</si>
  <si>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</si>
  <si>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</si>
  <si>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</si>
  <si>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</si>
  <si>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</si>
  <si>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</si>
  <si>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</si>
  <si>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</si>
  <si>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</si>
  <si>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</si>
  <si>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</si>
  <si>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</si>
  <si>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</si>
  <si>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</si>
  <si>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</si>
  <si>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</si>
  <si>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</si>
  <si>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</si>
  <si>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</si>
  <si>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</si>
  <si>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</si>
  <si>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</si>
  <si>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</si>
  <si>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</si>
  <si>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</si>
  <si>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</si>
  <si>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</si>
  <si>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</si>
  <si>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</si>
  <si>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</si>
  <si>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</si>
  <si>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</si>
  <si>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</si>
  <si>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</si>
  <si>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</si>
  <si>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</si>
  <si>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</si>
  <si>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</si>
  <si>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</si>
  <si>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</si>
  <si>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</si>
  <si>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</si>
  <si>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</si>
  <si>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</si>
  <si>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</si>
  <si>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</si>
  <si>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</si>
  <si>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</si>
  <si>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</si>
  <si>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</si>
  <si>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</si>
  <si>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</si>
  <si>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</si>
  <si>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</si>
  <si>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</si>
  <si>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</si>
  <si>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</si>
  <si>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</si>
  <si>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</si>
  <si>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</si>
  <si>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</si>
  <si>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</si>
  <si>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</si>
  <si>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</si>
  <si>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</si>
  <si>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</si>
  <si>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</si>
  <si>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</si>
  <si>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</si>
  <si>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</si>
  <si>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</si>
  <si>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</si>
  <si>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</si>
  <si>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</si>
  <si>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</si>
  <si>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</si>
  <si>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</si>
  <si>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</si>
  <si>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</si>
  <si>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</si>
  <si>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</si>
  <si>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</si>
  <si>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</si>
  <si>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</si>
  <si>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</si>
  <si>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</si>
  <si>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</si>
  <si>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</si>
  <si>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</si>
  <si>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</si>
  <si>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</si>
  <si>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</si>
  <si>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</si>
  <si>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</si>
  <si>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</si>
  <si>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</si>
  <si>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</si>
  <si>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</si>
  <si>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</si>
  <si>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</si>
  <si>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</si>
  <si>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</si>
  <si>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</si>
  <si>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</si>
  <si>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</si>
  <si>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</si>
  <si>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</si>
  <si>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</si>
  <si>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</si>
  <si>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</si>
  <si>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</si>
  <si>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</si>
  <si>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</si>
  <si>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</si>
  <si>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</si>
  <si>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</si>
  <si>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</si>
  <si>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</si>
  <si>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</si>
  <si>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</si>
  <si>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</si>
  <si>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</si>
  <si>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</si>
  <si>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</si>
  <si>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</si>
  <si>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</si>
  <si>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</si>
  <si>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</si>
  <si>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</si>
  <si>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</si>
  <si>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</si>
  <si>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</si>
  <si>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</si>
  <si>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</si>
  <si>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</si>
  <si>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</si>
  <si>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</si>
  <si>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</si>
  <si>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</si>
  <si>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</si>
  <si>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</si>
  <si>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</si>
  <si>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</si>
  <si>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</si>
  <si>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</si>
  <si>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</si>
  <si>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</si>
  <si>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</si>
  <si>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</si>
  <si>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</si>
  <si>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</si>
  <si>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</si>
  <si>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</si>
  <si>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</si>
  <si>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</si>
  <si>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</si>
  <si>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</si>
  <si>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</si>
  <si>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</si>
  <si>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</si>
  <si>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</si>
  <si>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</si>
  <si>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</si>
  <si>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</si>
  <si>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</si>
  <si>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</si>
  <si>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</si>
  <si>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</si>
  <si>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</si>
  <si>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</si>
  <si>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</si>
  <si>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</si>
  <si>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</si>
  <si>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</si>
  <si>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</si>
  <si>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</si>
  <si>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</si>
  <si>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</si>
  <si>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</si>
  <si>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</si>
  <si>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</si>
  <si>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</si>
  <si>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</si>
  <si>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</si>
  <si>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</si>
  <si>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</si>
  <si>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</si>
  <si>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</si>
  <si>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</si>
  <si>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</si>
  <si>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</si>
  <si>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</si>
  <si>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</si>
  <si>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</si>
  <si>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</si>
  <si>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</si>
  <si>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</si>
  <si>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</si>
  <si>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</si>
  <si>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</si>
  <si>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</si>
  <si>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</si>
  <si>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</si>
  <si>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</si>
  <si>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</si>
  <si>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</si>
  <si>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</si>
  <si>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</si>
  <si>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</si>
  <si>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</si>
  <si>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</si>
  <si>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</si>
  <si>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</si>
  <si>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</si>
  <si>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</si>
  <si>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</si>
  <si>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</si>
  <si>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</si>
  <si>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</si>
  <si>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</si>
  <si>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</si>
  <si>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</si>
  <si>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</si>
  <si>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</si>
  <si>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</si>
  <si>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</si>
  <si>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</si>
  <si>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</si>
  <si>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</si>
  <si>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</si>
  <si>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</si>
  <si>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</si>
  <si>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</si>
  <si>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</si>
  <si>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</si>
  <si>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</si>
  <si>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</si>
  <si>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</si>
  <si>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</si>
  <si>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</si>
  <si>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</si>
  <si>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</si>
  <si>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</si>
  <si>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</si>
  <si>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</si>
  <si>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</si>
  <si>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</si>
  <si>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</si>
  <si>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</si>
  <si>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</si>
  <si>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</si>
  <si>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</si>
  <si>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</si>
  <si>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</si>
  <si>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</si>
  <si>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</si>
  <si>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</si>
  <si>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</si>
  <si>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</si>
  <si>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</si>
  <si>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</si>
  <si>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</si>
  <si>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</si>
  <si>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</si>
  <si>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</si>
  <si>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</si>
  <si>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</si>
  <si>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</si>
  <si>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</si>
  <si>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</si>
  <si>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</si>
  <si>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</si>
  <si>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</si>
  <si>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</si>
  <si>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</si>
  <si>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</si>
  <si>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</si>
  <si>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</si>
  <si>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</si>
  <si>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</si>
  <si>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</si>
  <si>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</si>
  <si>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</si>
  <si>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</si>
  <si>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</si>
  <si>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</si>
  <si>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</si>
  <si>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</si>
  <si>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</si>
  <si>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</si>
  <si>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</si>
  <si>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</si>
  <si>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</si>
  <si>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</si>
  <si>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</si>
  <si>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</si>
  <si>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</si>
  <si>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</si>
  <si>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</si>
  <si>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</si>
  <si>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</si>
  <si>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</si>
  <si>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</si>
  <si>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</si>
  <si>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</si>
  <si>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</si>
  <si>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</si>
  <si>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</si>
  <si>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</si>
  <si>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</si>
  <si>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</si>
  <si>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</si>
  <si>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</si>
  <si>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</si>
  <si>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</si>
  <si>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</si>
  <si>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</si>
  <si>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</si>
  <si>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</si>
  <si>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</si>
  <si>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</si>
  <si>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</si>
  <si>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</si>
  <si>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</si>
  <si>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</si>
  <si>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</si>
  <si>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</si>
  <si>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</si>
  <si>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</si>
  <si>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</si>
  <si>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</si>
  <si>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</si>
  <si>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</si>
  <si>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</si>
  <si>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</si>
  <si>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</si>
  <si>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</si>
  <si>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</si>
  <si>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</si>
  <si>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</si>
  <si>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</si>
  <si>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</si>
  <si>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</si>
  <si>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</si>
  <si>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</si>
  <si>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</si>
  <si>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</si>
  <si>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</si>
  <si>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</si>
  <si>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</si>
  <si>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</si>
  <si>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</si>
  <si>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</si>
  <si>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</si>
  <si>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</si>
  <si>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</si>
  <si>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</si>
  <si>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</si>
  <si>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</si>
  <si>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</si>
  <si>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</si>
  <si>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</si>
  <si>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</si>
  <si>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</si>
  <si>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</si>
  <si>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</si>
  <si>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</si>
  <si>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</si>
  <si>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</si>
  <si>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</si>
  <si>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</si>
  <si>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</si>
  <si>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</si>
  <si>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</si>
  <si>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</si>
  <si>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</si>
  <si>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</si>
  <si>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</si>
  <si>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</si>
  <si>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</si>
  <si>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</si>
  <si>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</si>
  <si>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</si>
  <si>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</si>
  <si>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</si>
  <si>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</si>
  <si>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</si>
  <si>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</si>
  <si>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</si>
  <si>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</si>
  <si>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</si>
  <si>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</si>
  <si>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</si>
  <si>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</si>
  <si>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</si>
  <si>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</si>
  <si>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</si>
  <si>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</si>
  <si>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</si>
  <si>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</si>
  <si>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</si>
  <si>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</si>
  <si>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</si>
  <si>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</si>
  <si>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</si>
  <si>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</si>
  <si>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</si>
  <si>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</si>
  <si>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</si>
  <si>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</si>
  <si>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</si>
  <si>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</si>
  <si>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</si>
  <si>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</si>
  <si>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</si>
  <si>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</si>
  <si>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</si>
  <si>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</si>
  <si>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</si>
  <si>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</si>
  <si>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</si>
  <si>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</si>
  <si>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</si>
  <si>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</si>
  <si>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</si>
  <si>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</si>
  <si>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</si>
  <si>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</si>
  <si>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</si>
  <si>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</si>
  <si>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</si>
  <si>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</si>
  <si>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</si>
  <si>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</si>
  <si>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</si>
  <si>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</si>
  <si>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</si>
  <si>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</si>
  <si>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</si>
  <si>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</si>
  <si>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</si>
  <si>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</si>
  <si>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</si>
  <si>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</si>
  <si>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</si>
  <si>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</si>
  <si>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</si>
  <si>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</si>
  <si>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</si>
  <si>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</si>
  <si>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</si>
  <si>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</si>
  <si>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</si>
  <si>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</si>
  <si>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</si>
  <si>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</si>
  <si>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</si>
  <si>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</si>
  <si>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</si>
  <si>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</si>
  <si>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</si>
  <si>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</si>
  <si>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</si>
  <si>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</si>
  <si>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</si>
  <si>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</si>
  <si>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</si>
  <si>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</si>
  <si>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</si>
  <si>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</si>
  <si>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</si>
  <si>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</si>
  <si>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</si>
  <si>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</si>
  <si>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</si>
  <si>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</si>
  <si>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</si>
  <si>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</si>
  <si>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</si>
  <si>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</si>
  <si>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</si>
  <si>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</si>
  <si>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</si>
  <si>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</si>
  <si>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</si>
  <si>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</si>
  <si>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</si>
  <si>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</si>
  <si>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</si>
  <si>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</si>
  <si>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</si>
  <si>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</si>
  <si>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</si>
  <si>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</si>
  <si>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</si>
  <si>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</si>
  <si>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</si>
  <si>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</si>
  <si>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</si>
  <si>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</si>
  <si>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</si>
  <si>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</si>
  <si>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</si>
  <si>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</si>
  <si>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</si>
  <si>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</si>
  <si>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</si>
  <si>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</si>
  <si>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</si>
  <si>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</si>
  <si>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</si>
  <si>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</si>
  <si>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</si>
  <si>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</si>
  <si>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</si>
  <si>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</si>
  <si>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</si>
  <si>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</si>
  <si>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</si>
  <si>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</si>
  <si>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</si>
  <si>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</si>
  <si>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</si>
  <si>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</si>
  <si>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</si>
  <si>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</si>
  <si>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</si>
  <si>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</si>
  <si>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</si>
  <si>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</si>
  <si>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</si>
  <si>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</si>
  <si>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</si>
  <si>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</si>
  <si>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</si>
  <si>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</si>
  <si>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</si>
  <si>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</si>
  <si>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</si>
  <si>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</si>
  <si>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</si>
  <si>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</si>
  <si>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</si>
  <si>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</si>
  <si>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</si>
  <si>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</si>
  <si>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</si>
  <si>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</si>
  <si>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</si>
  <si>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</si>
  <si>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</si>
  <si>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</si>
  <si>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</si>
  <si>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</si>
  <si>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</si>
  <si>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</si>
  <si>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</si>
  <si>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</si>
  <si>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</si>
  <si>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</si>
  <si>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</si>
  <si>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</si>
  <si>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</si>
  <si>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</si>
  <si>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</si>
  <si>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</si>
  <si>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</si>
  <si>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</si>
  <si>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</si>
  <si>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</si>
  <si>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</si>
  <si>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</si>
  <si>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</si>
  <si>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</si>
  <si>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</si>
  <si>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</si>
  <si>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</si>
  <si>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</si>
  <si>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</si>
  <si>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</si>
  <si>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</si>
  <si>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</si>
  <si>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</si>
  <si>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</si>
  <si>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</si>
  <si>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</si>
  <si>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</si>
  <si>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</si>
  <si>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</si>
  <si>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</si>
  <si>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</si>
  <si>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</si>
  <si>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</si>
  <si>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</si>
  <si>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</si>
  <si>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</si>
  <si>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</si>
  <si>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</si>
  <si>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</si>
  <si>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</si>
  <si>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</si>
  <si>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</si>
  <si>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</si>
  <si>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</si>
  <si>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</si>
  <si>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</si>
  <si>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</si>
  <si>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</si>
  <si>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</si>
  <si>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</si>
  <si>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</si>
  <si>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</si>
  <si>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</si>
  <si>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</si>
  <si>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</si>
  <si>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</si>
  <si>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</si>
  <si>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</si>
  <si>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</si>
  <si>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</si>
  <si>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</si>
  <si>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</si>
  <si>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</si>
  <si>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</si>
  <si>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</si>
  <si>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</si>
  <si>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</si>
  <si>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</si>
  <si>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</si>
  <si>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</si>
  <si>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</si>
  <si>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</si>
  <si>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</si>
  <si>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</si>
  <si>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</si>
  <si>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</si>
  <si>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</si>
  <si>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</si>
  <si>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</si>
  <si>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</si>
  <si>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</si>
  <si>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</si>
  <si>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</si>
  <si>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</si>
  <si>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</si>
  <si>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</si>
  <si>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</si>
  <si>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</si>
  <si>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</si>
  <si>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</si>
  <si>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</si>
  <si>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</si>
  <si>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</si>
  <si>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</si>
  <si>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</si>
  <si>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</si>
  <si>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</si>
  <si>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</si>
  <si>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</si>
  <si>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</si>
  <si>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</si>
  <si>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</si>
  <si>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</si>
  <si>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</si>
  <si>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</si>
  <si>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</si>
  <si>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</si>
  <si>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</si>
  <si>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</si>
  <si>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</si>
  <si>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</si>
  <si>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</si>
  <si>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</si>
  <si>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</si>
  <si>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</si>
  <si>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</si>
  <si>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</si>
  <si>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</si>
  <si>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</si>
  <si>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</si>
  <si>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</si>
  <si>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</si>
  <si>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</si>
  <si>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</si>
  <si>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</si>
  <si>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</si>
  <si>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</si>
  <si>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</si>
  <si>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</si>
  <si>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</si>
  <si>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</si>
  <si>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</si>
  <si>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</si>
  <si>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</si>
  <si>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</si>
  <si>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</si>
  <si>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</si>
  <si>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</si>
  <si>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</si>
  <si>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</si>
  <si>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</si>
  <si>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</si>
  <si>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</si>
  <si>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</si>
  <si>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</si>
  <si>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</si>
  <si>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</si>
  <si>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</si>
  <si>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</si>
  <si>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</si>
  <si>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</si>
  <si>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</si>
  <si>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</si>
  <si>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</si>
  <si>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</si>
  <si>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</si>
  <si>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</si>
  <si>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</si>
  <si>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</si>
  <si>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</si>
  <si>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</si>
  <si>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</si>
  <si>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</si>
  <si>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</si>
  <si>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</si>
  <si>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</si>
  <si>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</si>
  <si>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</si>
  <si>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</si>
  <si>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</si>
  <si>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</si>
  <si>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</si>
  <si>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</si>
  <si>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</si>
  <si>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</si>
  <si>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</si>
  <si>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</si>
  <si>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</si>
  <si>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</si>
  <si>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</si>
  <si>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</si>
  <si>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</si>
  <si>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</si>
  <si>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</si>
  <si>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</si>
  <si>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</si>
  <si>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</si>
  <si>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</si>
  <si>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</si>
  <si>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</si>
  <si>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</si>
  <si>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</si>
  <si>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</si>
  <si>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</si>
  <si>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</si>
  <si>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</si>
  <si>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</si>
  <si>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</si>
  <si>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</si>
  <si>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</si>
  <si>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</si>
  <si>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</si>
  <si>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</si>
  <si>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</si>
  <si>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</si>
  <si>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</si>
  <si>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</si>
  <si>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</si>
  <si>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</si>
  <si>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</si>
  <si>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</si>
  <si>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</si>
  <si>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</si>
  <si>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</si>
  <si>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</si>
  <si>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</si>
  <si>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</si>
  <si>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</si>
  <si>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</si>
  <si>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</si>
  <si>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</si>
  <si>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</si>
  <si>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</si>
  <si>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</si>
  <si>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</si>
  <si>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</si>
  <si>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</si>
  <si>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</si>
  <si>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</si>
  <si>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</si>
  <si>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</si>
  <si>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</si>
  <si>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</si>
  <si>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</si>
  <si>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</si>
  <si>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</si>
  <si>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</si>
  <si>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</si>
  <si>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</si>
  <si>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</si>
  <si>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</si>
  <si>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</si>
  <si>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</si>
  <si>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</si>
  <si>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</si>
  <si>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</si>
  <si>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</si>
  <si>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</si>
  <si>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</si>
  <si>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</si>
  <si>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</si>
  <si>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</si>
  <si>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</si>
  <si>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</si>
  <si>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</si>
  <si>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</si>
  <si>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</si>
  <si>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</si>
  <si>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</si>
  <si>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</si>
  <si>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</si>
  <si>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</si>
  <si>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</si>
  <si>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</si>
  <si>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</si>
  <si>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</si>
  <si>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</si>
  <si>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</si>
  <si>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</si>
  <si>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</si>
  <si>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</si>
  <si>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</si>
  <si>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</si>
  <si>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</si>
  <si>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</si>
  <si>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</si>
  <si>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</si>
  <si>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</si>
  <si>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</si>
  <si>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</si>
  <si>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</si>
  <si>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</si>
  <si>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</si>
  <si>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</si>
  <si>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</si>
  <si>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</si>
  <si>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</si>
  <si>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</si>
  <si>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</si>
  <si>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</si>
  <si>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</si>
  <si>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</si>
  <si>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</si>
  <si>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</si>
  <si>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</si>
  <si>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</si>
  <si>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</si>
  <si>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</si>
  <si>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</si>
  <si>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</si>
  <si>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</si>
  <si>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</si>
  <si>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</si>
  <si>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</si>
  <si>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</si>
  <si>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</si>
  <si>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</si>
  <si>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</si>
  <si>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</si>
  <si>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</si>
  <si>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</si>
  <si>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</si>
  <si>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</si>
  <si>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</si>
  <si>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</si>
  <si>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</si>
  <si>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</si>
  <si>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</si>
  <si>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</si>
  <si>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</si>
  <si>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</si>
  <si>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</si>
  <si>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</si>
  <si>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</si>
  <si>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</si>
  <si>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</si>
  <si>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</si>
  <si>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</si>
  <si>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</si>
  <si>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</si>
  <si>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</si>
  <si>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</si>
  <si>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</si>
  <si>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</si>
  <si>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</si>
  <si>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</si>
  <si>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</si>
  <si>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</si>
  <si>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</si>
  <si>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</si>
  <si>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</si>
  <si>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</si>
  <si>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</si>
  <si>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</si>
  <si>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</si>
  <si>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</si>
  <si>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</si>
  <si>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</si>
  <si>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</si>
  <si>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</si>
  <si>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</si>
  <si>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</si>
  <si>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</si>
  <si>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</si>
  <si>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</si>
  <si>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</si>
  <si>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</si>
  <si>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</si>
  <si>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</si>
  <si>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</si>
  <si>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</si>
  <si>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</si>
  <si>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</si>
  <si>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</si>
  <si>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</si>
  <si>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</si>
  <si>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</si>
  <si>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</si>
  <si>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</si>
  <si>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</si>
  <si>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</si>
  <si>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</si>
  <si>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</si>
  <si>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</si>
  <si>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</si>
  <si>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</si>
  <si>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</si>
  <si>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</si>
  <si>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</si>
  <si>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</si>
  <si>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</si>
  <si>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</si>
  <si>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</si>
  <si>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</si>
  <si>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</si>
  <si>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</si>
  <si>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</si>
  <si>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</si>
  <si>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</si>
  <si>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</si>
  <si>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</si>
  <si>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</si>
  <si>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</si>
  <si>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</si>
  <si>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</si>
  <si>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</si>
  <si>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</si>
  <si>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</si>
  <si>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</si>
  <si>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</si>
  <si>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</si>
  <si>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</si>
  <si>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</si>
  <si>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</si>
  <si>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</si>
  <si>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</si>
  <si>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</si>
  <si>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</si>
  <si>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</si>
  <si>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</si>
  <si>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</si>
  <si>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</si>
  <si>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</si>
  <si>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</si>
  <si>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</si>
  <si>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</si>
  <si>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</si>
  <si>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</si>
  <si>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</si>
  <si>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</si>
  <si>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</si>
  <si>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</si>
  <si>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</si>
  <si>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</si>
  <si>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</si>
  <si>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</si>
  <si>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</si>
  <si>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</si>
  <si>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</si>
  <si>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</si>
  <si>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</si>
  <si>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</si>
  <si>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</si>
  <si>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</si>
  <si>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</si>
  <si>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</si>
  <si>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</si>
  <si>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</si>
  <si>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</si>
  <si>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</si>
  <si>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</si>
  <si>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</si>
  <si>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</si>
  <si>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</si>
  <si>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</si>
  <si>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</si>
  <si>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</si>
  <si>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</si>
  <si>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</si>
  <si>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</si>
  <si>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</si>
  <si>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</si>
  <si>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</si>
  <si>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</si>
  <si>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</si>
  <si>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</si>
  <si>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</si>
  <si>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</si>
  <si>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</si>
  <si>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</si>
  <si>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</si>
  <si>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</si>
  <si>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</si>
  <si>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</si>
  <si>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</si>
  <si>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</si>
  <si>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</si>
  <si>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</si>
  <si>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</si>
  <si>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</si>
  <si>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</si>
  <si>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</si>
  <si>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</si>
  <si>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</si>
  <si>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</si>
  <si>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</si>
  <si>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</si>
  <si>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</si>
  <si>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</si>
  <si>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</si>
  <si>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</si>
  <si>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</si>
  <si>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</si>
  <si>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</si>
  <si>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</si>
  <si>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</si>
  <si>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</si>
  <si>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</si>
  <si>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</si>
  <si>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</si>
  <si>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</si>
  <si>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</si>
  <si>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</si>
  <si>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</si>
  <si>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</si>
  <si>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</si>
  <si>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</si>
  <si>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</si>
  <si>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</si>
  <si>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</si>
  <si>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</si>
  <si>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</si>
  <si>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</si>
  <si>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</si>
  <si>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</si>
  <si>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</si>
  <si>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</si>
  <si>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</si>
  <si>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</si>
  <si>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</si>
  <si>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</si>
  <si>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</si>
  <si>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</si>
  <si>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</si>
  <si>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</si>
  <si>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</si>
  <si>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</si>
  <si>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</si>
  <si>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</si>
  <si>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</si>
  <si>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</si>
  <si>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</si>
  <si>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</si>
  <si>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</si>
  <si>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</si>
  <si>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</si>
  <si>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</si>
  <si>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</si>
  <si>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</si>
  <si>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</si>
  <si>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</si>
  <si>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</si>
  <si>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</si>
  <si>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</si>
  <si>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</si>
  <si>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</si>
  <si>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</si>
  <si>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</si>
  <si>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</si>
  <si>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</si>
  <si>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</si>
  <si>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</si>
  <si>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</si>
  <si>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</si>
  <si>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</si>
  <si>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</si>
  <si>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</si>
  <si>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</si>
  <si>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</si>
  <si>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</si>
  <si>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</si>
  <si>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</si>
  <si>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</si>
  <si>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</si>
  <si>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</si>
  <si>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</si>
  <si>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</si>
  <si>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</si>
  <si>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</si>
  <si>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</si>
  <si>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</si>
  <si>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</si>
  <si>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</si>
  <si>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</si>
  <si>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</si>
  <si>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</si>
  <si>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</si>
  <si>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</si>
  <si>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</si>
  <si>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</si>
  <si>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</si>
  <si>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</si>
  <si>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</si>
  <si>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</si>
  <si>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</si>
  <si>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</si>
  <si>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</si>
  <si>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</si>
  <si>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</si>
  <si>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</si>
  <si>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</si>
  <si>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</si>
  <si>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</si>
  <si>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</si>
  <si>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</si>
  <si>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</si>
  <si>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</si>
  <si>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</si>
  <si>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</si>
  <si>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</si>
  <si>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</si>
  <si>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</si>
  <si>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</si>
  <si>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</si>
  <si>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</si>
  <si>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</si>
  <si>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</si>
  <si>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</si>
  <si>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</si>
  <si>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</si>
  <si>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</si>
  <si>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</si>
  <si>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</si>
  <si>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</si>
  <si>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</si>
  <si>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</si>
  <si>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</si>
  <si>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</si>
  <si>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</si>
  <si>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</si>
  <si>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</si>
  <si>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</si>
  <si>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</si>
  <si>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</si>
  <si>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</si>
  <si>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</si>
  <si>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</si>
  <si>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</si>
  <si>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</si>
  <si>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</si>
  <si>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</si>
  <si>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</si>
  <si>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</si>
  <si>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</si>
  <si>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</si>
  <si>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</si>
  <si>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</si>
  <si>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</si>
  <si>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</si>
  <si>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</si>
  <si>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</si>
  <si>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</si>
  <si>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</si>
  <si>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</si>
  <si>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</si>
  <si>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</si>
  <si>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</si>
  <si>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</si>
  <si>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</si>
  <si>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</si>
  <si>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</si>
  <si>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</si>
  <si>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</si>
  <si>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</si>
  <si>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</si>
  <si>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</si>
  <si>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</si>
  <si>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</si>
  <si>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</si>
  <si>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</si>
  <si>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</si>
  <si>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</si>
  <si>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</si>
  <si>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</si>
  <si>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</si>
  <si>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</si>
  <si>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</si>
  <si>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</si>
  <si>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</si>
  <si>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</si>
  <si>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</si>
  <si>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</si>
  <si>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</si>
  <si>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</si>
  <si>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</si>
  <si>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</si>
  <si>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</si>
  <si>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</si>
  <si>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</si>
  <si>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</si>
  <si>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</si>
  <si>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</si>
  <si>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</si>
  <si>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</si>
  <si>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</si>
  <si>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</si>
  <si>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</si>
  <si>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</si>
  <si>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</si>
  <si>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</si>
  <si>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</si>
  <si>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</si>
  <si>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</si>
  <si>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</si>
  <si>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</si>
  <si>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</si>
  <si>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</si>
  <si>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</si>
  <si>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</si>
  <si>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</si>
  <si>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</si>
  <si>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</si>
  <si>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</si>
  <si>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</si>
  <si>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</si>
  <si>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</si>
  <si>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</si>
  <si>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</si>
  <si>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</si>
  <si>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</si>
  <si>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</si>
  <si>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</si>
  <si>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</si>
  <si>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</si>
  <si>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</si>
  <si>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</si>
  <si>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</si>
  <si>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</si>
  <si>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</si>
  <si>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</si>
  <si>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</si>
  <si>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</si>
  <si>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</si>
  <si>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</si>
  <si>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</si>
  <si>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</si>
  <si>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</si>
  <si>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</si>
  <si>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</si>
  <si>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</si>
  <si>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</si>
  <si>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</si>
  <si>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</si>
  <si>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</si>
  <si>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</si>
  <si>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</si>
  <si>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</si>
  <si>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</si>
  <si>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</si>
  <si>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</si>
  <si>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</si>
  <si>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</si>
  <si>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</si>
  <si>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</si>
  <si>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</si>
  <si>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</si>
  <si>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</si>
  <si>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</si>
  <si>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</si>
  <si>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</si>
  <si>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</si>
  <si>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</si>
  <si>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</si>
  <si>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</si>
  <si>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</si>
  <si>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</si>
  <si>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</si>
  <si>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</si>
  <si>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</si>
  <si>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</si>
  <si>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</si>
  <si>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</si>
  <si>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</si>
  <si>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</si>
  <si>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</si>
  <si>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</si>
  <si>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</si>
  <si>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</si>
  <si>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</si>
  <si>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</si>
  <si>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</si>
  <si>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</si>
  <si>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</si>
  <si>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</si>
  <si>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</si>
  <si>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</si>
  <si>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</si>
  <si>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</si>
  <si>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</si>
  <si>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</si>
  <si>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</si>
  <si>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</si>
  <si>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</si>
  <si>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</si>
  <si>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</si>
  <si>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</si>
  <si>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</si>
  <si>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</si>
  <si>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</si>
  <si>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</si>
  <si>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</si>
  <si>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</si>
  <si>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</si>
  <si>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</si>
  <si>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</si>
  <si>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</si>
  <si>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</si>
  <si>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</si>
  <si>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</si>
  <si>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</si>
  <si>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</si>
  <si>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</si>
  <si>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</si>
  <si>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</si>
  <si>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</si>
  <si>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</si>
  <si>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</si>
  <si>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</si>
  <si>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</si>
  <si>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</si>
  <si>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</si>
  <si>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</si>
  <si>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</si>
  <si>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</si>
  <si>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</si>
  <si>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</si>
  <si>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</si>
  <si>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</si>
  <si>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</si>
  <si>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</si>
  <si>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</si>
  <si>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</si>
  <si>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</si>
  <si>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</si>
  <si>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</si>
  <si>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</si>
  <si>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</si>
  <si>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</si>
  <si>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</si>
  <si>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</si>
  <si>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</si>
  <si>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</si>
  <si>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</si>
  <si>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</si>
  <si>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</si>
  <si>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</si>
  <si>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</si>
  <si>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</si>
  <si>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</si>
  <si>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</si>
  <si>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</si>
  <si>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</si>
  <si>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</si>
  <si>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</si>
  <si>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</si>
  <si>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</si>
  <si>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</si>
  <si>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</si>
  <si>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</si>
  <si>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</si>
  <si>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</si>
  <si>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</si>
  <si>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</si>
  <si>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</si>
  <si>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</si>
  <si>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</si>
  <si>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</si>
  <si>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</si>
  <si>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</si>
  <si>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</si>
  <si>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</si>
  <si>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</si>
  <si>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</si>
  <si>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</si>
  <si>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</si>
  <si>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</si>
  <si>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</si>
  <si>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</si>
  <si>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</si>
  <si>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</si>
  <si>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</si>
  <si>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</si>
  <si>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</si>
  <si>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</si>
  <si>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</si>
  <si>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</si>
  <si>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</si>
  <si>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</si>
  <si>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</si>
  <si>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</si>
  <si>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</si>
  <si>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</si>
  <si>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</si>
  <si>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</si>
  <si>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</si>
  <si>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</si>
  <si>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</si>
  <si>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</si>
  <si>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</si>
  <si>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</si>
  <si>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</si>
  <si>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</si>
  <si>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</si>
  <si>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</si>
  <si>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</si>
  <si>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</si>
  <si>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</si>
  <si>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</si>
  <si>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</si>
  <si>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</si>
  <si>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</si>
  <si>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</si>
  <si>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</si>
  <si>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</si>
  <si>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</si>
  <si>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</si>
  <si>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</si>
  <si>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</si>
  <si>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</si>
  <si>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</si>
  <si>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</si>
  <si>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</si>
  <si>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</si>
  <si>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</si>
  <si>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</si>
  <si>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</si>
  <si>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</si>
  <si>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</si>
  <si>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</si>
  <si>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</si>
  <si>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</si>
  <si>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</si>
  <si>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</si>
  <si>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</si>
  <si>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</si>
  <si>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</si>
  <si>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</si>
  <si>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</si>
  <si>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</si>
  <si>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</si>
  <si>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</si>
  <si>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</si>
  <si>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</si>
  <si>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</si>
  <si>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</si>
  <si>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</si>
  <si>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</si>
  <si>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</si>
  <si>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</si>
  <si>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</si>
  <si>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</si>
  <si>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</si>
  <si>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</si>
  <si>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</si>
  <si>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</si>
  <si>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</si>
  <si>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</si>
  <si>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</si>
  <si>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</si>
  <si>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</si>
  <si>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</si>
  <si>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</si>
  <si>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</si>
  <si>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</si>
  <si>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</si>
  <si>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</si>
  <si>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</si>
  <si>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</si>
  <si>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</si>
  <si>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</si>
  <si>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</si>
  <si>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</si>
  <si>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</si>
  <si>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</si>
  <si>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</si>
  <si>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</si>
  <si>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</si>
  <si>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</si>
  <si>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</si>
  <si>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</si>
  <si>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</si>
  <si>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</si>
  <si>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</si>
  <si>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</si>
  <si>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</si>
  <si>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</si>
  <si>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</si>
  <si>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</si>
  <si>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</si>
  <si>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</si>
  <si>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</si>
  <si>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</si>
  <si>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</si>
  <si>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</si>
  <si>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</si>
  <si>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</si>
  <si>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</si>
  <si>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</si>
  <si>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</si>
  <si>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</si>
  <si>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</si>
  <si>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</si>
  <si>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</si>
  <si>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</si>
  <si>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</si>
  <si>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</si>
  <si>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</si>
  <si>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</si>
  <si>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</si>
  <si>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</si>
  <si>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</si>
  <si>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</si>
  <si>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</si>
  <si>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</si>
  <si>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</si>
  <si>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</si>
  <si>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</si>
  <si>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</si>
  <si>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</si>
  <si>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</si>
  <si>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</si>
  <si>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</si>
  <si>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</si>
  <si>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</si>
  <si>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</si>
  <si>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</si>
  <si>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</si>
  <si>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</si>
  <si>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</si>
  <si>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</si>
  <si>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</si>
  <si>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</si>
  <si>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</si>
  <si>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</si>
  <si>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</si>
  <si>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</si>
  <si>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</si>
  <si>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</si>
  <si>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</si>
  <si>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</si>
  <si>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</si>
  <si>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</si>
  <si>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</si>
  <si>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</si>
  <si>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</si>
  <si>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</si>
  <si>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</si>
  <si>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</si>
  <si>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</si>
  <si>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</si>
  <si>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</si>
  <si>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</si>
  <si>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</si>
  <si>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</si>
  <si>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</si>
  <si>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</si>
  <si>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</si>
  <si>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</si>
  <si>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</si>
  <si>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</si>
  <si>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</si>
  <si>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</si>
  <si>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</si>
  <si>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</si>
  <si>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</si>
  <si>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</si>
  <si>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</si>
  <si>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</si>
  <si>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</si>
  <si>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</si>
  <si>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</si>
  <si>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</si>
  <si>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</si>
  <si>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</si>
  <si>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</si>
  <si>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</si>
  <si>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</si>
  <si>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</si>
  <si>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</si>
  <si>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</si>
  <si>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</si>
  <si>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</si>
  <si>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</si>
  <si>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</si>
  <si>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</si>
  <si>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</si>
  <si>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</si>
  <si>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</si>
  <si>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</si>
  <si>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</si>
  <si>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</si>
  <si>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</si>
  <si>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</si>
  <si>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</si>
  <si>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</si>
  <si>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</si>
  <si>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</si>
  <si>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</si>
  <si>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</si>
  <si>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</si>
  <si>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</si>
  <si>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</si>
  <si>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</si>
  <si>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</si>
  <si>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</si>
  <si>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</si>
  <si>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</si>
  <si>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</si>
  <si>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</si>
  <si>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</si>
  <si>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</si>
  <si>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</si>
  <si>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</si>
  <si>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</si>
  <si>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</si>
  <si>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</si>
  <si>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</si>
  <si>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</si>
  <si>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</si>
  <si>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</si>
  <si>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</si>
  <si>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</si>
  <si>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</si>
  <si>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</si>
  <si>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</si>
  <si>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</si>
  <si>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</si>
  <si>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</si>
  <si>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</si>
  <si>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</si>
  <si>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</si>
  <si>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</si>
  <si>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</si>
  <si>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</si>
  <si>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</si>
  <si>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</si>
  <si>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</si>
  <si>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</si>
  <si>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</si>
  <si>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</si>
  <si>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</si>
  <si>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</si>
  <si>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</si>
  <si>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</si>
  <si>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</si>
  <si>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</si>
  <si>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</si>
  <si>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</si>
  <si>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</si>
  <si>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</si>
  <si>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</si>
  <si>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</si>
  <si>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</si>
  <si>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</si>
  <si>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</si>
  <si>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</si>
  <si>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</si>
  <si>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</si>
  <si>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</si>
  <si>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</si>
  <si>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</si>
  <si>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</si>
  <si>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</si>
  <si>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</si>
  <si>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</si>
  <si>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</si>
  <si>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</si>
  <si>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</si>
  <si>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</si>
  <si>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</si>
  <si>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</si>
  <si>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</si>
  <si>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</si>
  <si>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</si>
  <si>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</si>
  <si>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</si>
  <si>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</si>
  <si>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</si>
  <si>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</si>
  <si>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</si>
  <si>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</si>
  <si>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</si>
  <si>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</si>
  <si>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</si>
  <si>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</si>
  <si>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</si>
  <si>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</si>
  <si>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</si>
  <si>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</si>
  <si>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</si>
  <si>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</si>
  <si>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</si>
  <si>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</si>
  <si>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</si>
  <si>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</si>
  <si>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</si>
  <si>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</si>
  <si>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</si>
  <si>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</si>
  <si>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</si>
  <si>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</si>
  <si>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</si>
  <si>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</si>
  <si>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</si>
  <si>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</si>
  <si>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</si>
  <si>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</si>
  <si>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</si>
  <si>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</si>
  <si>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</si>
  <si>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</si>
  <si>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</si>
  <si>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</si>
  <si>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</si>
  <si>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</si>
  <si>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</si>
  <si>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</si>
  <si>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</si>
  <si>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</si>
  <si>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</si>
  <si>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</si>
  <si>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</si>
  <si>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</si>
  <si>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</si>
  <si>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</si>
  <si>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</si>
  <si>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</si>
  <si>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</si>
  <si>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</si>
  <si>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</si>
  <si>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</si>
  <si>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</si>
  <si>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</si>
  <si>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</si>
  <si>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</si>
  <si>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</si>
  <si>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</si>
  <si>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</si>
  <si>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</si>
  <si>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</si>
  <si>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</si>
  <si>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</si>
  <si>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</si>
  <si>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</si>
  <si>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</si>
  <si>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</si>
  <si>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</si>
  <si>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</si>
  <si>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</si>
  <si>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</si>
  <si>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</si>
  <si>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</si>
  <si>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</si>
  <si>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</si>
  <si>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</si>
  <si>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</si>
  <si>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</si>
  <si>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</si>
  <si>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</si>
  <si>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</si>
  <si>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</si>
  <si>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</si>
  <si>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</si>
  <si>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</si>
  <si>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</si>
  <si>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</si>
  <si>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</si>
  <si>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</si>
  <si>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</si>
  <si>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</si>
  <si>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</si>
  <si>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</si>
  <si>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</si>
  <si>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</si>
  <si>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</si>
  <si>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</si>
  <si>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</si>
  <si>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</si>
  <si>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</si>
  <si>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</si>
  <si>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</si>
  <si>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</si>
  <si>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</si>
  <si>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</si>
  <si>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</si>
  <si>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</si>
  <si>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</si>
  <si>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</si>
  <si>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</si>
  <si>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</si>
  <si>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</si>
  <si>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</si>
  <si>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</si>
  <si>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</si>
  <si>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</si>
  <si>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</si>
  <si>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</si>
  <si>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</si>
  <si>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</si>
  <si>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</si>
  <si>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</si>
  <si>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</si>
  <si>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</si>
  <si>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</si>
  <si>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</si>
  <si>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</si>
  <si>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</si>
  <si>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</si>
  <si>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</si>
  <si>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</si>
  <si>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</si>
  <si>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</si>
  <si>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</si>
  <si>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</si>
  <si>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</si>
  <si>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</si>
  <si>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</si>
  <si>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</si>
  <si>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</si>
  <si>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</si>
  <si>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</si>
  <si>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</si>
  <si>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</si>
  <si>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</si>
  <si>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</si>
  <si>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</si>
  <si>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</si>
  <si>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</si>
  <si>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</si>
  <si>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</si>
  <si>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</si>
  <si>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</si>
  <si>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</si>
  <si>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</si>
  <si>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</si>
  <si>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</si>
  <si>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</si>
  <si>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</si>
  <si>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</si>
  <si>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</si>
  <si>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</si>
  <si>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</si>
  <si>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</si>
  <si>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</si>
  <si>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</si>
  <si>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</si>
  <si>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</si>
  <si>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</si>
  <si>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</si>
  <si>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</si>
  <si>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</si>
  <si>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</si>
  <si>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</si>
  <si>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</si>
  <si>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</si>
  <si>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</si>
  <si>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</si>
  <si>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</si>
  <si>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</si>
  <si>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</si>
  <si>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</si>
  <si>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</si>
  <si>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</si>
  <si>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</si>
  <si>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</si>
  <si>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</si>
  <si>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</si>
  <si>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</si>
  <si>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</si>
  <si>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</si>
  <si>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</si>
  <si>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</si>
  <si>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</si>
  <si>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</si>
  <si>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</si>
  <si>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</si>
  <si>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</si>
  <si>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</si>
  <si>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</si>
  <si>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</si>
  <si>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</si>
  <si>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</si>
  <si>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</si>
  <si>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</si>
  <si>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</si>
  <si>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</si>
  <si>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</si>
  <si>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</si>
  <si>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</si>
  <si>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</si>
  <si>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</si>
  <si>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</si>
  <si>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</si>
  <si>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</si>
  <si>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</si>
  <si>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</si>
  <si>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</si>
  <si>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</si>
  <si>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</si>
  <si>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</si>
  <si>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</si>
  <si>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</si>
  <si>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</si>
  <si>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</si>
  <si>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</si>
  <si>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</si>
  <si>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</si>
  <si>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</si>
  <si>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</si>
  <si>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</si>
  <si>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</si>
  <si>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</si>
  <si>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</si>
  <si>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</si>
  <si>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</si>
  <si>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</si>
  <si>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</si>
  <si>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</si>
  <si>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</si>
  <si>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</si>
  <si>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</si>
  <si>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</si>
  <si>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</si>
  <si>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</si>
  <si>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</si>
  <si>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</si>
  <si>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</si>
  <si>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</si>
  <si>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</si>
  <si>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</si>
  <si>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</si>
  <si>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</si>
  <si>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</si>
  <si>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</si>
  <si>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</si>
  <si>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</si>
  <si>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</si>
  <si>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</si>
  <si>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</si>
  <si>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</si>
  <si>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</si>
  <si>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</si>
  <si>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</si>
  <si>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</si>
  <si>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</si>
  <si>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</si>
  <si>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</si>
  <si>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</si>
  <si>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</si>
  <si>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</si>
  <si>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</si>
  <si>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</si>
  <si>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</si>
  <si>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</si>
  <si>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</si>
  <si>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</si>
  <si>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</si>
  <si>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</si>
  <si>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</si>
  <si>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</si>
  <si>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</si>
  <si>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</si>
  <si>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</si>
  <si>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</si>
  <si>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</si>
  <si>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</si>
  <si>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</si>
  <si>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</si>
  <si>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</si>
  <si>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</si>
  <si>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</si>
  <si>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</si>
  <si>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</si>
  <si>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</si>
  <si>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</si>
  <si>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</si>
  <si>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</si>
  <si>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</si>
  <si>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</si>
  <si>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</si>
  <si>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</si>
  <si>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</si>
  <si>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</si>
  <si>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</si>
  <si>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</si>
  <si>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</si>
  <si>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</si>
  <si>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</si>
  <si>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</si>
  <si>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</si>
  <si>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</si>
  <si>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</si>
  <si>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</si>
  <si>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</si>
  <si>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</si>
  <si>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</si>
  <si>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</si>
  <si>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</si>
  <si>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</si>
  <si>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</si>
  <si>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</si>
  <si>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</si>
  <si>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</si>
  <si>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</si>
  <si>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</si>
  <si>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</si>
  <si>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</si>
  <si>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</si>
  <si>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</si>
  <si>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</si>
  <si>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</si>
  <si>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</si>
  <si>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</si>
  <si>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</si>
  <si>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</si>
  <si>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</si>
  <si>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</si>
  <si>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</si>
  <si>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</si>
  <si>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</si>
  <si>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</si>
  <si>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</si>
  <si>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</si>
  <si>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</si>
  <si>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</si>
  <si>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</si>
  <si>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</si>
  <si>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</si>
  <si>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</si>
  <si>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</si>
  <si>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</si>
  <si>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</si>
  <si>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</si>
  <si>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</si>
  <si>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</si>
  <si>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</si>
  <si>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</si>
  <si>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</si>
  <si>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</si>
  <si>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</si>
  <si>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</si>
  <si>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</si>
  <si>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</si>
  <si>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</si>
  <si>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</si>
  <si>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</si>
  <si>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</si>
  <si>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</si>
  <si>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</si>
  <si>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</si>
  <si>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</si>
  <si>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</si>
  <si>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</si>
  <si>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</si>
  <si>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</si>
  <si>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</si>
  <si>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</si>
  <si>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</si>
  <si>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</si>
  <si>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</si>
  <si>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</si>
  <si>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</si>
  <si>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</si>
  <si>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</si>
  <si>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</si>
  <si>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</si>
  <si>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</si>
  <si>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</si>
  <si>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</si>
  <si>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</si>
  <si>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</si>
  <si>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</si>
  <si>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</si>
  <si>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</si>
  <si>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</si>
  <si>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</si>
  <si>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</si>
  <si>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</si>
  <si>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</si>
  <si>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</si>
  <si>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</si>
  <si>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</si>
  <si>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</si>
  <si>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</si>
  <si>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</si>
  <si>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</si>
  <si>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</si>
  <si>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</si>
  <si>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</si>
  <si>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</si>
  <si>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</si>
  <si>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</si>
  <si>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</si>
  <si>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</si>
  <si>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</si>
  <si>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</si>
  <si>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</si>
  <si>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</si>
  <si>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</si>
  <si>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</si>
  <si>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</si>
  <si>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</si>
  <si>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</si>
  <si>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</si>
  <si>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</si>
  <si>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</si>
  <si>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</si>
  <si>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</si>
  <si>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</si>
  <si>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</si>
  <si>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</si>
  <si>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</si>
  <si>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</si>
  <si>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</si>
  <si>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</si>
  <si>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</si>
  <si>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</si>
  <si>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</si>
  <si>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</si>
  <si>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</si>
  <si>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</si>
  <si>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</si>
  <si>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</si>
  <si>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</si>
  <si>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</si>
  <si>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</si>
  <si>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</si>
  <si>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</si>
  <si>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</si>
  <si>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</si>
  <si>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</si>
  <si>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</si>
  <si>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</si>
  <si>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</si>
  <si>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</si>
  <si>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</si>
  <si>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</si>
  <si>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</si>
  <si>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</si>
  <si>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</si>
  <si>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</si>
  <si>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</si>
  <si>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</si>
  <si>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</si>
  <si>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</si>
  <si>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</si>
  <si>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</si>
  <si>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</si>
  <si>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</si>
  <si>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</si>
  <si>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</si>
  <si>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</si>
  <si>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</si>
  <si>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</si>
  <si>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</si>
  <si>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</si>
  <si>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</si>
  <si>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</si>
  <si>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</si>
  <si>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</si>
  <si>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</si>
  <si>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</si>
  <si>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</si>
  <si>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</si>
  <si>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</si>
  <si>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</si>
  <si>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</si>
  <si>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</si>
  <si>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</si>
  <si>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</si>
  <si>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</si>
  <si>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</si>
  <si>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</si>
  <si>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</si>
  <si>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</si>
  <si>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</si>
  <si>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</si>
  <si>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</si>
  <si>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</si>
  <si>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</si>
  <si>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</si>
  <si>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</si>
  <si>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</si>
  <si>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</si>
  <si>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</si>
  <si>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</si>
  <si>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</si>
  <si>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</si>
  <si>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</si>
  <si>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</si>
  <si>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</si>
  <si>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</si>
  <si>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</si>
  <si>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</si>
  <si>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</si>
  <si>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</si>
  <si>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</si>
  <si>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</si>
  <si>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</si>
  <si>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</si>
  <si>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</si>
  <si>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</si>
  <si>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</si>
  <si>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</si>
  <si>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</si>
  <si>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</si>
  <si>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</si>
  <si>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</si>
  <si>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</si>
  <si>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</si>
  <si>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</si>
  <si>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</si>
  <si>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</si>
  <si>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</si>
  <si>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</si>
  <si>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</si>
  <si>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</si>
  <si>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</si>
  <si>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</si>
  <si>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</si>
  <si>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</si>
  <si>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</si>
  <si>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</si>
  <si>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</si>
  <si>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</si>
  <si>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</si>
  <si>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</si>
  <si>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</si>
  <si>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</si>
  <si>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</si>
  <si>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</si>
  <si>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</si>
  <si>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</si>
  <si>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</si>
  <si>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</si>
  <si>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</si>
  <si>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</si>
  <si>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</si>
  <si>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</si>
  <si>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</si>
  <si>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</si>
  <si>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</si>
  <si>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</si>
  <si>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</si>
  <si>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</si>
  <si>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</si>
  <si>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</si>
  <si>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</si>
  <si>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</si>
  <si>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</si>
  <si>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</si>
  <si>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</si>
  <si>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</si>
  <si>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</si>
  <si>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</si>
  <si>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</si>
  <si>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</si>
  <si>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</si>
  <si>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</si>
  <si>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</si>
  <si>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</si>
  <si>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</si>
  <si>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</si>
  <si>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</si>
  <si>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</si>
  <si>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</si>
  <si>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</si>
  <si>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</si>
  <si>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</si>
  <si>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</si>
  <si>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</si>
  <si>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</si>
  <si>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</si>
  <si>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</si>
  <si>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</si>
  <si>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</si>
  <si>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</si>
  <si>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</si>
  <si>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</si>
  <si>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</si>
  <si>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</si>
  <si>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</si>
  <si>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</si>
  <si>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</si>
  <si>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</si>
  <si>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</si>
  <si>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</si>
  <si>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</si>
  <si>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</si>
  <si>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</si>
  <si>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</si>
  <si>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</si>
  <si>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</si>
  <si>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</si>
  <si>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</si>
  <si>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</si>
  <si>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</si>
  <si>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</si>
  <si>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</si>
  <si>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</si>
  <si>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</si>
  <si>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</si>
  <si>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</si>
  <si>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</si>
  <si>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</si>
  <si>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</si>
  <si>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</si>
  <si>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</si>
  <si>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</si>
  <si>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</si>
  <si>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</si>
  <si>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</si>
  <si>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</si>
  <si>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</si>
  <si>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</si>
  <si>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</si>
  <si>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</si>
  <si>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</si>
  <si>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</si>
  <si>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</si>
  <si>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</si>
  <si>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</si>
  <si>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</si>
  <si>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</si>
  <si>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</si>
  <si>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</si>
  <si>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</si>
  <si>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</si>
  <si>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</si>
  <si>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</si>
  <si>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</si>
  <si>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</si>
  <si>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</si>
  <si>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</si>
  <si>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</si>
  <si>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</si>
  <si>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</si>
  <si>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</si>
  <si>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</si>
  <si>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</si>
  <si>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</si>
  <si>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</si>
  <si>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</si>
  <si>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</si>
  <si>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</si>
  <si>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</si>
  <si>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</si>
  <si>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</si>
  <si>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</si>
  <si>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</si>
  <si>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</si>
  <si>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</si>
  <si>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</si>
  <si>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</si>
  <si>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</si>
  <si>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</si>
  <si>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</si>
  <si>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</si>
  <si>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</si>
  <si>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</si>
  <si>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</si>
  <si>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</si>
  <si>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</si>
  <si>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</si>
  <si>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</si>
  <si>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</si>
  <si>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</si>
  <si>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</si>
  <si>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</si>
  <si>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</si>
  <si>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</si>
  <si>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</si>
  <si>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</si>
  <si>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</si>
  <si>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</si>
  <si>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</si>
  <si>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</si>
  <si>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</si>
  <si>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</si>
  <si>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</si>
  <si>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</si>
  <si>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</si>
  <si>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</si>
  <si>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</si>
  <si>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</si>
  <si>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</si>
  <si>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</si>
  <si>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</si>
  <si>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</si>
  <si>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</si>
  <si>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</si>
  <si>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</si>
  <si>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</si>
  <si>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</si>
  <si>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</si>
  <si>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</si>
  <si>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</si>
  <si>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</si>
  <si>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</si>
  <si>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</si>
  <si>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</si>
  <si>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</si>
  <si>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</si>
  <si>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</si>
  <si>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</si>
  <si>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</si>
  <si>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</si>
  <si>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</si>
  <si>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</si>
  <si>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</si>
  <si>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</si>
  <si>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</si>
  <si>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</si>
  <si>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</si>
  <si>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</si>
  <si>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</si>
  <si>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</si>
  <si>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</si>
  <si>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</si>
  <si>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</si>
  <si>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</si>
  <si>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</si>
  <si>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</si>
  <si>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</si>
  <si>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</si>
  <si>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</si>
  <si>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</si>
  <si>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</si>
  <si>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</si>
  <si>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</si>
  <si>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</si>
  <si>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</si>
  <si>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</si>
  <si>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</si>
  <si>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</si>
  <si>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</si>
  <si>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</si>
  <si>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</si>
  <si>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</si>
  <si>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</si>
  <si>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</si>
  <si>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</si>
  <si>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</si>
  <si>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</si>
  <si>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</si>
  <si>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</si>
  <si>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</si>
  <si>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</si>
  <si>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</si>
  <si>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</si>
  <si>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</si>
  <si>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</si>
  <si>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</si>
  <si>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</si>
  <si>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</si>
  <si>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</si>
  <si>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</si>
  <si>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</si>
  <si>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</si>
  <si>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</si>
  <si>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</si>
  <si>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</si>
  <si>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</si>
  <si>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</si>
  <si>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</si>
  <si>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</si>
  <si>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</si>
  <si>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</si>
  <si>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</si>
  <si>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</si>
  <si>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</si>
  <si>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</si>
  <si>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</si>
  <si>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</si>
  <si>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</si>
  <si>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</si>
  <si>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</si>
  <si>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</si>
  <si>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</si>
  <si>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</si>
  <si>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</si>
  <si>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</si>
  <si>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</si>
  <si>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</si>
  <si>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</si>
  <si>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</si>
  <si>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</si>
  <si>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</si>
  <si>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</si>
  <si>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</si>
  <si>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</si>
  <si>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</si>
  <si>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</si>
  <si>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</si>
  <si>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</si>
  <si>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</si>
  <si>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</si>
  <si>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</si>
  <si>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</si>
  <si>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</si>
  <si>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</si>
  <si>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</si>
  <si>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</si>
  <si>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</si>
  <si>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</si>
  <si>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</si>
  <si>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</si>
  <si>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</si>
  <si>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</si>
  <si>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</si>
  <si>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</si>
  <si>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</si>
  <si>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</si>
  <si>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</si>
  <si>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</si>
  <si>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</si>
  <si>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</si>
  <si>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</si>
  <si>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</si>
  <si>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</si>
  <si>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</si>
  <si>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</si>
  <si>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</si>
  <si>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</si>
  <si>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</si>
  <si>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</si>
  <si>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</si>
  <si>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</si>
  <si>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</si>
  <si>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</si>
  <si>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</si>
  <si>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</si>
  <si>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</si>
  <si>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</si>
  <si>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</si>
  <si>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</si>
  <si>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</si>
  <si>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</si>
  <si>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</si>
  <si>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</si>
  <si>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</si>
  <si>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</si>
  <si>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</si>
  <si>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</si>
  <si>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</si>
  <si>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</si>
  <si>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</si>
  <si>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</si>
  <si>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</si>
  <si>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</si>
  <si>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</si>
  <si>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</si>
  <si>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</si>
  <si>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</si>
  <si>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</si>
  <si>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</si>
  <si>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</si>
  <si>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</si>
  <si>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</si>
  <si>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</si>
  <si>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</si>
  <si>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</si>
  <si>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</si>
  <si>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</si>
  <si>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</si>
  <si>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</si>
  <si>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</si>
  <si>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</si>
  <si>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</si>
  <si>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</si>
  <si>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</si>
  <si>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</si>
  <si>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</si>
  <si>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</si>
  <si>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</si>
  <si>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</si>
  <si>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</si>
  <si>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</si>
  <si>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</si>
  <si>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</si>
  <si>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</si>
  <si>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</si>
  <si>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</si>
  <si>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</si>
  <si>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</si>
  <si>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</si>
  <si>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</si>
  <si>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</si>
  <si>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</si>
  <si>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</si>
  <si>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</si>
  <si>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</si>
  <si>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</si>
  <si>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</si>
  <si>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</si>
  <si>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</si>
  <si>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</si>
  <si>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</si>
  <si>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</si>
  <si>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</si>
  <si>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</si>
  <si>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</si>
  <si>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</si>
  <si>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</si>
  <si>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</si>
  <si>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</si>
  <si>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</si>
  <si>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</si>
  <si>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</si>
  <si>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</si>
  <si>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</si>
  <si>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</si>
  <si>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</si>
  <si>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</si>
  <si>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</si>
  <si>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</si>
  <si>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</si>
  <si>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</si>
  <si>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</si>
  <si>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</si>
  <si>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</si>
  <si>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</si>
  <si>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</si>
  <si>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</si>
  <si>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</si>
  <si>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</si>
  <si>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</si>
  <si>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</si>
  <si>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</si>
  <si>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</si>
  <si>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</si>
  <si>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</si>
  <si>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</si>
  <si>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</si>
  <si>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</si>
  <si>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</si>
  <si>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</si>
  <si>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</si>
  <si>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</si>
  <si>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</si>
  <si>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</si>
  <si>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</si>
  <si>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</si>
  <si>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</si>
  <si>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</si>
  <si>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</si>
  <si>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</si>
  <si>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</si>
  <si>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</si>
  <si>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</si>
  <si>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</si>
  <si>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</si>
  <si>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</si>
  <si>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</si>
  <si>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</si>
  <si>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</si>
  <si>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</si>
  <si>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</si>
  <si>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</si>
  <si>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</si>
  <si>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</si>
  <si>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</si>
  <si>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</si>
  <si>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</si>
  <si>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</si>
  <si>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</si>
  <si>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</si>
  <si>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</si>
  <si>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</si>
  <si>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</si>
  <si>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</si>
  <si>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</si>
  <si>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</si>
  <si>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</si>
  <si>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</si>
  <si>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</si>
  <si>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</si>
  <si>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</si>
  <si>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</si>
  <si>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</si>
  <si>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</si>
  <si>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</si>
  <si>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</si>
  <si>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</si>
  <si>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</si>
  <si>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</si>
  <si>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</si>
  <si>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</si>
  <si>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</si>
  <si>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</si>
  <si>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</si>
  <si>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</si>
  <si>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</si>
  <si>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</si>
  <si>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</si>
  <si>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</si>
  <si>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</si>
  <si>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</si>
  <si>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</si>
  <si>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</si>
  <si>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</si>
  <si>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</si>
  <si>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</si>
  <si>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</si>
  <si>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</si>
  <si>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</si>
  <si>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</si>
  <si>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</si>
  <si>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</si>
  <si>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</si>
  <si>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</si>
  <si>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</si>
  <si>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</si>
  <si>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</si>
  <si>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</si>
  <si>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</si>
  <si>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</si>
  <si>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</si>
  <si>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</si>
  <si>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</si>
  <si>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</si>
  <si>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</si>
  <si>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</si>
  <si>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</si>
  <si>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</si>
  <si>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</si>
  <si>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</si>
  <si>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</si>
  <si>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</si>
  <si>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</si>
  <si>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</si>
  <si>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</si>
  <si>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</si>
  <si>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</si>
  <si>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</si>
  <si>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</si>
  <si>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</si>
  <si>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</si>
  <si>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</si>
  <si>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</si>
  <si>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</si>
  <si>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</si>
  <si>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</si>
  <si>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</si>
  <si>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</si>
  <si>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</si>
  <si>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</si>
  <si>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</si>
  <si>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</si>
  <si>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</si>
  <si>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</si>
  <si>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</si>
  <si>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</si>
  <si>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</si>
  <si>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</si>
  <si>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</si>
  <si>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</si>
  <si>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</si>
  <si>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</si>
  <si>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</si>
  <si>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</si>
  <si>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</si>
  <si>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</si>
  <si>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</si>
  <si>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</si>
  <si>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</si>
  <si>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</si>
  <si>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</si>
  <si>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</si>
  <si>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</si>
  <si>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</si>
  <si>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</si>
  <si>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</si>
  <si>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</si>
  <si>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</si>
  <si>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</si>
  <si>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</si>
  <si>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</si>
  <si>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</si>
  <si>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</si>
  <si>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</si>
  <si>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</si>
  <si>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</si>
  <si>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</si>
  <si>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</si>
  <si>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</si>
  <si>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</si>
  <si>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</si>
  <si>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</si>
  <si>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</si>
  <si>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</si>
  <si>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</si>
  <si>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</si>
  <si>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</si>
  <si>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</si>
  <si>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</si>
  <si>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</si>
  <si>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</si>
  <si>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</si>
  <si>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</si>
  <si>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</si>
  <si>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</si>
  <si>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</si>
  <si>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</si>
  <si>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</si>
  <si>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</si>
  <si>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</si>
  <si>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</si>
  <si>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</si>
  <si>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</si>
  <si>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</si>
  <si>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</si>
  <si>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</si>
  <si>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</si>
  <si>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</si>
  <si>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</si>
  <si>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</si>
  <si>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</si>
  <si>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</si>
  <si>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</si>
  <si>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</si>
  <si>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</si>
  <si>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</si>
  <si>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</si>
  <si>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</si>
  <si>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</si>
  <si>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</si>
  <si>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</si>
  <si>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</si>
  <si>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</si>
  <si>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</si>
  <si>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</si>
  <si>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</si>
  <si>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</si>
  <si>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</si>
  <si>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</si>
  <si>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</si>
  <si>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</si>
  <si>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</si>
  <si>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</si>
  <si>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</si>
  <si>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</si>
  <si>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</si>
  <si>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</si>
  <si>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</si>
  <si>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</si>
  <si>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</si>
  <si>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</si>
  <si>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</si>
  <si>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</si>
  <si>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</si>
  <si>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</si>
  <si>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</si>
  <si>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</si>
  <si>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</si>
  <si>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</si>
  <si>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</si>
  <si>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</si>
  <si>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</si>
  <si>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</si>
  <si>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</si>
  <si>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</si>
  <si>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</si>
  <si>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</si>
  <si>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</si>
  <si>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</si>
  <si>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</si>
  <si>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</si>
  <si>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</si>
  <si>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</si>
  <si>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</si>
  <si>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</si>
  <si>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</si>
  <si>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</si>
  <si>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</si>
  <si>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</si>
  <si>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</si>
  <si>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</si>
  <si>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</si>
  <si>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</si>
  <si>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</si>
  <si>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</si>
  <si>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</si>
  <si>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</si>
  <si>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</si>
  <si>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</si>
  <si>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</si>
  <si>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</si>
  <si>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</si>
  <si>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</si>
  <si>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</si>
  <si>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</si>
  <si>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</si>
  <si>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</si>
  <si>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</si>
  <si>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</si>
  <si>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</si>
  <si>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</si>
  <si>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</si>
  <si>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</si>
  <si>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</si>
  <si>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</si>
  <si>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</si>
  <si>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</si>
  <si>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</si>
  <si>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</si>
  <si>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</si>
  <si>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</si>
  <si>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</si>
  <si>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</si>
  <si>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</si>
  <si>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</si>
  <si>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</si>
  <si>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</si>
  <si>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</si>
  <si>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</si>
  <si>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</si>
  <si>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</si>
  <si>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</si>
  <si>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</si>
  <si>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</si>
  <si>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</si>
  <si>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</si>
  <si>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</si>
  <si>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</si>
  <si>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</si>
  <si>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</si>
  <si>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</si>
  <si>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</si>
  <si>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</si>
  <si>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</si>
  <si>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</si>
  <si>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</si>
  <si>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</si>
  <si>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</si>
  <si>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</si>
  <si>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</si>
  <si>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</si>
  <si>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</si>
  <si>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</si>
  <si>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</si>
  <si>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</si>
  <si>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</si>
  <si>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</si>
  <si>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</si>
  <si>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</si>
  <si>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</si>
  <si>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</si>
  <si>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</si>
  <si>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</si>
  <si>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</si>
  <si>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</si>
  <si>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</si>
  <si>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</si>
  <si>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</si>
  <si>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</si>
  <si>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</si>
  <si>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</si>
  <si>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</si>
  <si>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</si>
  <si>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</si>
  <si>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</si>
  <si>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</si>
  <si>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</si>
  <si>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</si>
  <si>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</si>
  <si>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</si>
  <si>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</si>
  <si>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</si>
  <si>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</si>
  <si>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</si>
  <si>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</si>
  <si>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</si>
  <si>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</si>
  <si>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</si>
  <si>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</si>
  <si>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</si>
  <si>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</si>
  <si>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</si>
  <si>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</si>
  <si>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</si>
  <si>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</si>
  <si>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</si>
  <si>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</si>
  <si>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</si>
  <si>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</si>
  <si>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</si>
  <si>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</si>
  <si>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</si>
  <si>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</si>
  <si>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</si>
  <si>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</si>
  <si>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</si>
  <si>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</si>
  <si>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</si>
  <si>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</si>
  <si>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</si>
  <si>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</si>
  <si>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</si>
  <si>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</si>
  <si>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</si>
  <si>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</si>
  <si>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</si>
  <si>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</si>
  <si>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</si>
  <si>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</si>
  <si>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</si>
  <si>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</si>
  <si>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</si>
  <si>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</si>
  <si>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</si>
  <si>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</si>
  <si>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</si>
  <si>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</si>
  <si>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</si>
  <si>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</si>
  <si>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</si>
  <si>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</si>
  <si>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</si>
  <si>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</si>
  <si>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</si>
  <si>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</si>
  <si>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</si>
  <si>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</si>
  <si>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</si>
  <si>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</si>
  <si>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</si>
  <si>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</si>
  <si>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</si>
  <si>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</si>
  <si>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</si>
  <si>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</si>
  <si>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</si>
  <si>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</si>
  <si>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</si>
  <si>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</si>
  <si>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</si>
  <si>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</si>
  <si>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</si>
  <si>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</si>
  <si>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</si>
  <si>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</si>
  <si>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</si>
  <si>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</si>
  <si>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</si>
  <si>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</si>
  <si>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</si>
  <si>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</si>
  <si>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</si>
  <si>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</si>
  <si>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</si>
  <si>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</si>
  <si>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</si>
  <si>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</si>
  <si>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</si>
  <si>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</si>
  <si>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</si>
  <si>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</si>
  <si>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</si>
  <si>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</si>
  <si>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</si>
  <si>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</si>
  <si>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</si>
  <si>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</si>
  <si>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</si>
  <si>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</si>
  <si>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</si>
  <si>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</si>
  <si>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</si>
  <si>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</si>
  <si>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</si>
  <si>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</si>
  <si>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</si>
  <si>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</si>
  <si>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</si>
  <si>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</si>
  <si>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</si>
  <si>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</si>
  <si>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</si>
  <si>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</si>
  <si>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</si>
  <si>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</si>
  <si>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</si>
  <si>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</si>
  <si>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</si>
  <si>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</si>
  <si>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</si>
  <si>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</si>
  <si>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</si>
  <si>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</si>
  <si>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</si>
  <si>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</si>
  <si>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</si>
  <si>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</si>
  <si>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</si>
  <si>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</si>
  <si>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</si>
  <si>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</si>
  <si>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</si>
  <si>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</si>
  <si>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</si>
  <si>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</si>
  <si>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</si>
  <si>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</si>
  <si>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</si>
  <si>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</si>
  <si>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</si>
  <si>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</si>
  <si>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</si>
  <si>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</si>
  <si>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</si>
  <si>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</si>
  <si>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</si>
  <si>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</si>
  <si>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</si>
  <si>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</si>
  <si>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</si>
  <si>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</si>
  <si>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</si>
  <si>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</si>
  <si>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</si>
  <si>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</si>
  <si>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</si>
  <si>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</si>
  <si>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</si>
  <si>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</si>
  <si>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</si>
  <si>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</si>
  <si>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</si>
  <si>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</si>
  <si>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</si>
  <si>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</si>
  <si>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</si>
  <si>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</si>
  <si>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</si>
  <si>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</si>
  <si>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</si>
  <si>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</si>
  <si>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</si>
  <si>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</si>
  <si>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</si>
  <si>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</si>
  <si>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</si>
  <si>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</si>
  <si>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</si>
  <si>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</si>
  <si>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</si>
  <si>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</si>
  <si>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</si>
  <si>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</si>
  <si>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</si>
  <si>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</si>
  <si>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</si>
  <si>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</si>
  <si>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</si>
  <si>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</si>
  <si>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</si>
  <si>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</si>
  <si>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</si>
  <si>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</si>
  <si>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</si>
  <si>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</si>
  <si>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</si>
  <si>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</si>
  <si>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</si>
  <si>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</si>
  <si>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</si>
  <si>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</si>
  <si>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</si>
  <si>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</si>
  <si>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</si>
  <si>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</si>
  <si>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</si>
  <si>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</si>
  <si>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</si>
  <si>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</si>
  <si>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</si>
  <si>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</si>
  <si>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</si>
  <si>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</si>
  <si>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</si>
  <si>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</si>
  <si>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</si>
  <si>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</si>
  <si>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</si>
  <si>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</si>
  <si>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</si>
  <si>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</si>
  <si>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</si>
  <si>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</si>
  <si>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</si>
  <si>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</si>
  <si>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</si>
  <si>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</si>
  <si>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</si>
  <si>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</si>
  <si>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</si>
  <si>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</si>
  <si>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</si>
  <si>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</si>
  <si>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</si>
  <si>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</si>
  <si>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</si>
  <si>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</si>
  <si>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</si>
  <si>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</si>
  <si>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</si>
  <si>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</si>
  <si>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</si>
  <si>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</si>
  <si>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</si>
  <si>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</si>
  <si>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</si>
  <si>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</si>
  <si>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</si>
  <si>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</si>
  <si>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</si>
  <si>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</si>
  <si>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</si>
  <si>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</si>
  <si>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</si>
  <si>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</si>
  <si>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</si>
  <si>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</si>
  <si>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</si>
  <si>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</si>
  <si>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</si>
  <si>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</si>
  <si>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</si>
  <si>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</si>
  <si>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</si>
  <si>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</si>
  <si>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</si>
  <si>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</si>
  <si>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</si>
  <si>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</si>
  <si>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</si>
  <si>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</si>
  <si>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</si>
  <si>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</si>
  <si>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</si>
  <si>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</si>
  <si>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</si>
  <si>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</si>
  <si>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</si>
  <si>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</si>
  <si>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</si>
  <si>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</si>
  <si>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</si>
  <si>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</si>
  <si>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</si>
  <si>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</si>
  <si>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</si>
  <si>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</si>
  <si>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</si>
  <si>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</si>
  <si>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</si>
  <si>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</si>
  <si>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</si>
  <si>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</si>
  <si>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</si>
  <si>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</si>
  <si>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</si>
  <si>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</si>
  <si>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</si>
  <si>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</si>
  <si>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</si>
  <si>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</si>
  <si>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</si>
  <si>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</si>
  <si>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</si>
  <si>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</si>
  <si>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</si>
  <si>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</si>
  <si>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</si>
  <si>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</si>
  <si>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</si>
  <si>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</si>
  <si>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</si>
  <si>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</si>
  <si>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</si>
  <si>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</si>
  <si>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</si>
  <si>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</si>
  <si>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</si>
  <si>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</si>
  <si>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</si>
  <si>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</si>
  <si>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</si>
  <si>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</si>
  <si>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</si>
  <si>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</si>
  <si>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</si>
  <si>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</si>
  <si>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</si>
  <si>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</si>
  <si>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</si>
  <si>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</si>
  <si>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</si>
  <si>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</si>
  <si>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</si>
  <si>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</si>
  <si>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</si>
  <si>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</si>
  <si>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</si>
  <si>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</si>
  <si>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</si>
  <si>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</si>
  <si>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</si>
  <si>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</si>
  <si>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</si>
  <si>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</si>
  <si>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</si>
  <si>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</si>
  <si>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</si>
  <si>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</si>
  <si>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</si>
  <si>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</si>
  <si>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</si>
  <si>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</si>
  <si>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</si>
  <si>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</si>
  <si>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</si>
  <si>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</si>
  <si>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</si>
  <si>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</si>
  <si>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</si>
  <si>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</si>
  <si>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</si>
  <si>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</si>
  <si>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</si>
  <si>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</si>
  <si>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</si>
  <si>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</si>
  <si>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</si>
  <si>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</si>
  <si>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</si>
  <si>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</si>
  <si>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</si>
  <si>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</si>
  <si>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</si>
  <si>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</si>
  <si>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</si>
  <si>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</si>
  <si>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</si>
  <si>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</si>
  <si>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</si>
  <si>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</si>
  <si>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</si>
  <si>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</si>
  <si>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</si>
  <si>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</si>
  <si>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</si>
  <si>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</si>
  <si>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</si>
  <si>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</si>
  <si>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</si>
  <si>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</si>
  <si>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</si>
  <si>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</si>
  <si>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</si>
  <si>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</si>
  <si>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</si>
  <si>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</si>
  <si>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</si>
  <si>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</si>
  <si>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</si>
  <si>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</si>
  <si>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</si>
  <si>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</si>
  <si>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</si>
  <si>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</si>
  <si>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</si>
  <si>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</si>
  <si>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</si>
  <si>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</si>
  <si>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</si>
  <si>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</si>
  <si>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</si>
  <si>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</si>
  <si>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</si>
  <si>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</si>
  <si>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</si>
  <si>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</si>
  <si>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</si>
  <si>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</si>
  <si>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</si>
  <si>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</si>
  <si>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</si>
  <si>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</si>
  <si>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</si>
  <si>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</si>
  <si>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</si>
  <si>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</si>
  <si>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</si>
  <si>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</si>
  <si>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</si>
  <si>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</si>
  <si>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</si>
  <si>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</si>
  <si>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</si>
  <si>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</si>
  <si>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</si>
  <si>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</si>
  <si>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</si>
  <si>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</si>
  <si>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</si>
  <si>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</si>
  <si>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</si>
  <si>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</si>
  <si>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</si>
  <si>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</si>
  <si>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</si>
  <si>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</si>
  <si>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</si>
  <si>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</si>
  <si>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</si>
  <si>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</si>
  <si>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</si>
  <si>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</si>
  <si>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</si>
  <si>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</si>
  <si>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</si>
  <si>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</si>
  <si>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</si>
  <si>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</si>
  <si>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</si>
  <si>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</si>
  <si>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</si>
  <si>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</si>
  <si>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</si>
  <si>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</si>
  <si>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</si>
  <si>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</si>
  <si>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</si>
  <si>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</si>
  <si>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</si>
  <si>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</si>
  <si>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</si>
  <si>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</si>
  <si>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</si>
  <si>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</si>
  <si>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</si>
  <si>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</si>
  <si>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</si>
  <si>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</si>
  <si>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</si>
  <si>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</si>
  <si>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</si>
  <si>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</si>
  <si>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</si>
  <si>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</si>
  <si>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</si>
  <si>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</si>
  <si>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</si>
  <si>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</si>
  <si>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</si>
  <si>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</si>
  <si>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</si>
  <si>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</si>
  <si>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</si>
  <si>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</si>
  <si>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</si>
  <si>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</si>
  <si>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</si>
  <si>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</si>
  <si>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</si>
  <si>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</si>
  <si>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</si>
  <si>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</si>
  <si>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</si>
  <si>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</si>
  <si>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</si>
  <si>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</si>
  <si>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</si>
  <si>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</si>
  <si>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</si>
  <si>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</si>
  <si>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</si>
  <si>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</si>
  <si>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</si>
  <si>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</si>
  <si>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</si>
  <si>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</si>
  <si>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</si>
  <si>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</si>
  <si>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</si>
  <si>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</si>
  <si>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</si>
  <si>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</si>
  <si>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</si>
  <si>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</si>
  <si>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</si>
  <si>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</si>
  <si>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</si>
  <si>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</si>
  <si>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</si>
  <si>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</si>
  <si>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</si>
  <si>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</si>
  <si>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</si>
  <si>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</si>
  <si>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</si>
  <si>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</si>
  <si>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</si>
  <si>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</si>
  <si>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</si>
  <si>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</si>
  <si>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</si>
  <si>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</si>
  <si>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</si>
  <si>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</si>
  <si>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</si>
  <si>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</si>
  <si>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</si>
  <si>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</si>
  <si>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</si>
  <si>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</si>
  <si>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</si>
  <si>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</si>
  <si>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</si>
  <si>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</si>
  <si>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</si>
  <si>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</si>
  <si>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</si>
  <si>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</si>
  <si>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</si>
  <si>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</si>
  <si>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</si>
  <si>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</si>
  <si>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</si>
  <si>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</si>
  <si>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</si>
  <si>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</si>
  <si>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</si>
  <si>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</si>
  <si>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</si>
  <si>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</si>
  <si>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</si>
  <si>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</si>
  <si>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</si>
  <si>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</si>
  <si>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</si>
  <si>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</si>
  <si>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</si>
  <si>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</si>
  <si>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</si>
  <si>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</si>
  <si>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</si>
  <si>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</si>
  <si>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</si>
  <si>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</si>
  <si>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</si>
  <si>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</si>
  <si>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</si>
  <si>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</si>
  <si>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</si>
  <si>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</si>
  <si>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</si>
  <si>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</si>
  <si>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</si>
  <si>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</si>
  <si>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</si>
  <si>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</si>
  <si>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</si>
  <si>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</si>
  <si>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</si>
  <si>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</si>
  <si>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</si>
  <si>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</si>
  <si>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</si>
  <si>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</si>
  <si>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</si>
  <si>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</si>
  <si>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</si>
  <si>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</si>
  <si>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</si>
  <si>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</si>
  <si>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</si>
  <si>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</si>
  <si>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</si>
  <si>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</si>
  <si>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</si>
  <si>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</si>
  <si>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</si>
  <si>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</si>
  <si>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</si>
  <si>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</si>
  <si>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</si>
  <si>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</si>
  <si>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</si>
  <si>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</si>
  <si>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</si>
  <si>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</si>
  <si>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</si>
  <si>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</si>
  <si>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</si>
  <si>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</si>
  <si>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</si>
  <si>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</si>
  <si>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</si>
  <si>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</si>
  <si>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</si>
  <si>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</si>
  <si>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</si>
  <si>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</si>
  <si>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</si>
  <si>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</si>
  <si>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</si>
  <si>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</si>
  <si>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</si>
  <si>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</si>
  <si>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</si>
  <si>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</si>
  <si>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</si>
  <si>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</si>
  <si>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</si>
  <si>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</si>
  <si>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</si>
  <si>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</si>
  <si>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</si>
  <si>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</si>
  <si>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</si>
  <si>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</si>
  <si>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</si>
  <si>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</si>
  <si>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</si>
  <si>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</si>
  <si>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</si>
  <si>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</si>
  <si>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</si>
  <si>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</si>
  <si>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</si>
  <si>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</si>
  <si>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</si>
  <si>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</si>
  <si>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</si>
  <si>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</si>
  <si>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</si>
  <si>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</si>
  <si>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</si>
  <si>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</si>
  <si>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</si>
  <si>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</si>
  <si>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</si>
  <si>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</si>
  <si>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</si>
  <si>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</si>
  <si>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</si>
  <si>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</si>
  <si>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</si>
  <si>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</si>
  <si>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</si>
  <si>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</si>
  <si>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</si>
  <si>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</si>
  <si>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</si>
  <si>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</si>
  <si>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</si>
  <si>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</si>
  <si>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</si>
  <si>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</si>
  <si>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</si>
  <si>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</si>
  <si>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</si>
  <si>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</si>
  <si>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</si>
  <si>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</si>
  <si>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</si>
  <si>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</si>
  <si>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</si>
  <si>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</si>
  <si>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</si>
  <si>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</si>
  <si>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</si>
  <si>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</si>
  <si>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</si>
  <si>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</si>
  <si>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</si>
  <si>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</si>
  <si>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</si>
  <si>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</si>
  <si>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</si>
  <si>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</si>
  <si>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</si>
  <si>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</si>
  <si>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</si>
  <si>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</si>
  <si>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</si>
  <si>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</si>
  <si>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</si>
  <si>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</si>
  <si>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</si>
  <si>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</si>
  <si>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</si>
  <si>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</si>
  <si>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</si>
  <si>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</si>
  <si>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</si>
  <si>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</si>
  <si>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</si>
  <si>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</si>
  <si>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</si>
  <si>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</si>
  <si>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</si>
  <si>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</si>
  <si>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</si>
  <si>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</si>
  <si>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</si>
  <si>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</si>
  <si>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</si>
  <si>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</si>
  <si>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</si>
  <si>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</si>
  <si>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</si>
  <si>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</si>
  <si>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</si>
  <si>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</si>
  <si>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</si>
  <si>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</si>
  <si>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</si>
  <si>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</si>
  <si>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</si>
  <si>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</si>
  <si>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</si>
  <si>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</si>
  <si>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</si>
  <si>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</si>
  <si>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</si>
  <si>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</si>
  <si>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</si>
  <si>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</si>
  <si>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</si>
  <si>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</si>
  <si>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</si>
  <si>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</si>
  <si>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</si>
  <si>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</si>
  <si>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</si>
  <si>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</si>
  <si>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</si>
  <si>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</si>
  <si>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</si>
  <si>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</si>
  <si>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</si>
  <si>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</si>
  <si>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</si>
  <si>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</si>
  <si>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</si>
  <si>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</si>
  <si>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</si>
  <si>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</si>
  <si>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</si>
  <si>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</si>
  <si>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</si>
  <si>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</si>
  <si>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</si>
  <si>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</si>
  <si>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</si>
  <si>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</si>
  <si>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</si>
  <si>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</si>
  <si>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</si>
  <si>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</si>
  <si>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</si>
  <si>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</si>
  <si>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</si>
  <si>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</si>
  <si>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</si>
  <si>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</si>
  <si>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</si>
  <si>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</si>
  <si>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</si>
  <si>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</si>
  <si>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</si>
  <si>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</si>
  <si>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</si>
  <si>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</si>
  <si>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</si>
  <si>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</si>
  <si>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</si>
  <si>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</si>
  <si>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</si>
  <si>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</si>
  <si>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</si>
  <si>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</si>
  <si>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</si>
  <si>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</si>
  <si>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</si>
  <si>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</si>
  <si>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</si>
  <si>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</si>
  <si>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</si>
  <si>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</si>
  <si>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</si>
  <si>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</si>
  <si>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</si>
  <si>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</si>
  <si>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</si>
  <si>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</si>
  <si>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</si>
  <si>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</si>
  <si>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</si>
  <si>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</si>
  <si>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</si>
  <si>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</si>
  <si>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</si>
  <si>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</si>
  <si>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</si>
  <si>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</si>
  <si>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</si>
  <si>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</si>
  <si>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</si>
  <si>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</si>
  <si>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</si>
  <si>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</si>
  <si>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</si>
  <si>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</si>
  <si>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</si>
  <si>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</si>
  <si>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</si>
  <si>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</si>
  <si>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</si>
  <si>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</si>
  <si>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</si>
  <si>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</si>
  <si>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</si>
  <si>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</si>
  <si>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</si>
  <si>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</si>
  <si>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</si>
  <si>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</si>
  <si>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</si>
  <si>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</si>
  <si>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</si>
  <si>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</si>
  <si>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</si>
  <si>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</si>
  <si>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</si>
  <si>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</si>
  <si>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</si>
  <si>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</si>
  <si>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</si>
  <si>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</si>
  <si>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</si>
  <si>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</si>
  <si>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</si>
  <si>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</si>
  <si>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</si>
  <si>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</si>
  <si>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</si>
  <si>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</si>
  <si>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</si>
  <si>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</si>
  <si>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</si>
  <si>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</si>
  <si>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</si>
  <si>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</si>
  <si>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</si>
  <si>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</si>
  <si>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</si>
  <si>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</si>
  <si>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</si>
  <si>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</si>
  <si>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</si>
  <si>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</si>
  <si>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</si>
  <si>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</si>
  <si>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</si>
  <si>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</si>
  <si>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</si>
  <si>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</si>
  <si>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</si>
  <si>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</si>
  <si>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</si>
  <si>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</si>
  <si>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</si>
  <si>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</si>
  <si>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</si>
  <si>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</si>
  <si>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</si>
  <si>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</si>
  <si>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</si>
  <si>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</si>
  <si>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</si>
  <si>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</si>
  <si>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</si>
  <si>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</si>
  <si>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</si>
  <si>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</si>
  <si>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</si>
  <si>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</si>
  <si>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</si>
  <si>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</si>
  <si>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</si>
  <si>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</si>
  <si>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</si>
  <si>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</si>
  <si>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</si>
  <si>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</si>
  <si>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</si>
  <si>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</si>
  <si>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</si>
  <si>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</si>
  <si>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</si>
  <si>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</si>
  <si>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</si>
  <si>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</si>
  <si>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</si>
  <si>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</si>
  <si>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</si>
  <si>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</si>
  <si>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</si>
  <si>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</si>
  <si>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</si>
  <si>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</si>
  <si>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</si>
  <si>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</si>
  <si>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</si>
  <si>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</si>
  <si>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</si>
  <si>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</si>
  <si>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</si>
  <si>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</si>
  <si>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</si>
  <si>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</si>
  <si>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</si>
  <si>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</si>
  <si>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</si>
  <si>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</si>
  <si>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</si>
  <si>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</si>
  <si>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</si>
  <si>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</si>
  <si>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</si>
  <si>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</si>
  <si>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</si>
  <si>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</si>
  <si>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</si>
  <si>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</si>
  <si>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</si>
  <si>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</si>
  <si>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</si>
  <si>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</si>
  <si>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</si>
  <si>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</si>
  <si>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</si>
  <si>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</si>
  <si>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</si>
  <si>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</si>
  <si>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</si>
  <si>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</si>
  <si>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</si>
  <si>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</si>
  <si>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</si>
  <si>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</si>
  <si>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</si>
  <si>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</si>
  <si>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</si>
  <si>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</si>
  <si>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</si>
  <si>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</si>
  <si>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</si>
  <si>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</si>
  <si>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</si>
  <si>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</si>
  <si>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</si>
  <si>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</si>
  <si>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</si>
  <si>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</si>
  <si>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</si>
  <si>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</si>
  <si>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</si>
  <si>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</si>
  <si>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</si>
  <si>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</si>
  <si>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</si>
  <si>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</si>
  <si>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</si>
  <si>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</si>
  <si>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</si>
  <si>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</si>
  <si>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</si>
  <si>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</si>
  <si>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</si>
  <si>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</si>
  <si>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</si>
  <si>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</si>
  <si>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</si>
  <si>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</si>
  <si>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</si>
  <si>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</si>
  <si>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</si>
  <si>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</si>
  <si>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</si>
  <si>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</si>
  <si>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</si>
  <si>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</si>
  <si>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</si>
  <si>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</si>
  <si>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</si>
  <si>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</si>
  <si>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</si>
  <si>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</si>
  <si>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</si>
  <si>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</si>
  <si>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</si>
  <si>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</si>
  <si>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</si>
  <si>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</si>
  <si>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</si>
  <si>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</si>
  <si>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</si>
  <si>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</si>
  <si>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</si>
  <si>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</si>
  <si>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</si>
  <si>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</si>
  <si>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</si>
  <si>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</si>
  <si>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</si>
  <si>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</si>
  <si>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</si>
  <si>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</si>
  <si>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</si>
  <si>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</si>
  <si>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</si>
  <si>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</si>
  <si>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</si>
  <si>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</si>
  <si>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</si>
  <si>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</si>
  <si>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</si>
  <si>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</si>
  <si>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</si>
  <si>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</si>
  <si>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</si>
  <si>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</si>
  <si>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</si>
  <si>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</si>
  <si>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</si>
  <si>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</si>
  <si>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</si>
  <si>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</si>
  <si>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</si>
  <si>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</si>
  <si>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</si>
  <si>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</si>
  <si>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</si>
  <si>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</si>
  <si>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</si>
  <si>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</si>
  <si>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</si>
  <si>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</si>
  <si>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</si>
  <si>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</si>
  <si>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</si>
  <si>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</si>
  <si>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</si>
  <si>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</si>
  <si>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</si>
  <si>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</si>
  <si>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</si>
  <si>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</si>
  <si>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</si>
  <si>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</si>
  <si>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</si>
  <si>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</si>
  <si>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</si>
  <si>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</si>
  <si>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</si>
  <si>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</si>
  <si>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</si>
  <si>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</si>
  <si>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</si>
  <si>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</si>
  <si>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</si>
  <si>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</si>
  <si>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</si>
  <si>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</si>
  <si>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</si>
  <si>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</si>
  <si>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</si>
  <si>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</si>
  <si>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</si>
  <si>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</si>
  <si>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</si>
  <si>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</si>
  <si>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</si>
  <si>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</si>
  <si>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</si>
  <si>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</si>
  <si>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</si>
  <si>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</si>
  <si>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</si>
  <si>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</si>
  <si>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</si>
  <si>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</si>
  <si>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</si>
  <si>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</si>
  <si>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</si>
  <si>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</si>
  <si>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</si>
  <si>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</si>
  <si>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</si>
  <si>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</si>
  <si>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</si>
  <si>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</si>
  <si>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</si>
  <si>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</si>
  <si>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</si>
  <si>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</si>
  <si>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</si>
  <si>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</si>
  <si>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</si>
  <si>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</si>
  <si>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</si>
  <si>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</si>
  <si>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</si>
  <si>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</si>
  <si>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</si>
  <si>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</si>
  <si>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</si>
  <si>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</si>
  <si>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</si>
  <si>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</si>
  <si>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</si>
  <si>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</si>
  <si>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</si>
  <si>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</si>
  <si>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</si>
  <si>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</si>
  <si>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</si>
  <si>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</si>
  <si>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</si>
  <si>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</si>
  <si>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</si>
  <si>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</si>
  <si>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</si>
  <si>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</si>
  <si>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</si>
  <si>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</si>
  <si>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</si>
  <si>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</si>
  <si>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</si>
  <si>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</si>
  <si>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</si>
  <si>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</si>
  <si>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</si>
  <si>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</si>
  <si>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</si>
  <si>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</si>
  <si>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</si>
  <si>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</si>
  <si>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</si>
  <si>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</si>
  <si>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</si>
  <si>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</si>
  <si>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</si>
  <si>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</si>
  <si>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</si>
  <si>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</si>
  <si>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</si>
  <si>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</si>
  <si>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</si>
  <si>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</si>
  <si>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</si>
  <si>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</si>
  <si>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</si>
  <si>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</si>
  <si>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</si>
  <si>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</si>
  <si>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</si>
  <si>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</si>
  <si>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</si>
  <si>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</si>
  <si>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</si>
  <si>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</si>
  <si>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</si>
  <si>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</si>
  <si>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</si>
  <si>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</si>
  <si>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</si>
  <si>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</si>
  <si>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</si>
  <si>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</si>
  <si>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</si>
  <si>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</si>
  <si>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</si>
  <si>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</si>
  <si>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</si>
  <si>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</si>
  <si>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</si>
  <si>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</si>
  <si>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</si>
  <si>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</si>
  <si>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</si>
  <si>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</si>
  <si>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</si>
  <si>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</si>
  <si>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</si>
  <si>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</si>
  <si>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</si>
  <si>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</si>
  <si>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</si>
  <si>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</si>
  <si>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</si>
  <si>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</si>
  <si>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</si>
  <si>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</si>
  <si>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</si>
  <si>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</si>
  <si>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</si>
  <si>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</si>
  <si>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</si>
  <si>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</si>
  <si>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</si>
  <si>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</si>
  <si>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</si>
  <si>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</si>
  <si>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</si>
  <si>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</si>
  <si>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</si>
  <si>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</si>
  <si>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</si>
  <si>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</si>
  <si>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</si>
  <si>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</si>
  <si>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</si>
  <si>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</si>
  <si>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</si>
  <si>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</si>
  <si>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</si>
  <si>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</si>
  <si>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</si>
  <si>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</si>
  <si>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</si>
  <si>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</si>
  <si>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</si>
  <si>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</si>
  <si>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</si>
  <si>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</si>
  <si>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</si>
  <si>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</si>
  <si>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</si>
  <si>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</si>
  <si>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</si>
  <si>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</si>
  <si>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</si>
  <si>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</si>
  <si>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</si>
  <si>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</si>
  <si>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</si>
  <si>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</si>
  <si>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</si>
  <si>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</si>
  <si>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</si>
  <si>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</si>
  <si>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</si>
  <si>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</si>
  <si>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</si>
  <si>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</si>
  <si>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</si>
  <si>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</si>
  <si>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</si>
  <si>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</si>
  <si>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</si>
  <si>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</si>
  <si>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</si>
  <si>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</si>
  <si>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</si>
  <si>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</si>
  <si>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</si>
  <si>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</si>
  <si>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</si>
  <si>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</si>
  <si>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</si>
  <si>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</si>
  <si>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</si>
  <si>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</si>
  <si>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</si>
  <si>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</si>
  <si>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</si>
  <si>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</si>
  <si>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</si>
  <si>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</si>
  <si>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</si>
  <si>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</si>
  <si>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</si>
  <si>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</si>
  <si>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</si>
  <si>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</si>
  <si>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</si>
  <si>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</si>
  <si>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</si>
  <si>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</si>
  <si>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</si>
  <si>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</si>
  <si>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</si>
  <si>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</si>
  <si>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</si>
  <si>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</si>
  <si>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</si>
  <si>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</si>
  <si>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</si>
  <si>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</si>
  <si>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</si>
  <si>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</si>
  <si>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</si>
  <si>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</si>
  <si>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</si>
  <si>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</si>
  <si>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</si>
  <si>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</si>
  <si>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</si>
  <si>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</si>
  <si>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</si>
  <si>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</si>
  <si>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</si>
  <si>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</si>
  <si>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</si>
  <si>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</si>
  <si>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</si>
  <si>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</si>
  <si>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</si>
  <si>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</si>
  <si>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</si>
  <si>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</si>
  <si>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</si>
  <si>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</si>
  <si>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</si>
  <si>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</si>
  <si>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</si>
  <si>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</si>
  <si>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</si>
  <si>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</si>
  <si>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</si>
  <si>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</si>
  <si>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</si>
  <si>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</si>
  <si>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</si>
  <si>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</si>
  <si>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</si>
  <si>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</si>
  <si>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</si>
  <si>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</si>
  <si>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</si>
  <si>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</si>
  <si>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</si>
  <si>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</si>
  <si>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</si>
  <si>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</si>
  <si>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</si>
  <si>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</si>
  <si>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</si>
  <si>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</si>
  <si>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</si>
  <si>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</si>
  <si>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</si>
  <si>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</si>
  <si>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</si>
  <si>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</si>
  <si>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</si>
  <si>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</si>
  <si>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</si>
  <si>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</si>
  <si>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</si>
  <si>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</si>
  <si>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</si>
  <si>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</si>
  <si>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</si>
  <si>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</si>
  <si>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</si>
  <si>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</si>
  <si>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</si>
  <si>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</si>
  <si>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</si>
  <si>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</si>
  <si>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</si>
  <si>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</si>
  <si>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</si>
  <si>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</si>
  <si>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</si>
  <si>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</si>
  <si>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</si>
  <si>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</si>
  <si>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</si>
  <si>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</si>
  <si>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</si>
  <si>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</si>
  <si>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</si>
  <si>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</si>
  <si>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</si>
  <si>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</si>
  <si>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</si>
  <si>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</si>
  <si>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</si>
  <si>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</si>
  <si>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</si>
  <si>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</si>
  <si>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</si>
  <si>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</si>
  <si>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</si>
  <si>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</si>
  <si>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</si>
  <si>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</si>
  <si>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</si>
  <si>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</si>
  <si>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</si>
  <si>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</si>
  <si>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</si>
  <si>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</si>
  <si>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</si>
  <si>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</si>
  <si>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</si>
  <si>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</si>
  <si>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</si>
  <si>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</si>
  <si>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</si>
  <si>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</si>
  <si>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</si>
  <si>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</si>
  <si>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</si>
  <si>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</si>
  <si>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</si>
  <si>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</si>
  <si>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</si>
  <si>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</si>
  <si>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</si>
  <si>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</si>
  <si>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</si>
  <si>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</si>
  <si>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</si>
  <si>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</si>
  <si>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</si>
  <si>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</si>
  <si>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</si>
  <si>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</si>
  <si>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</si>
  <si>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</si>
  <si>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</si>
  <si>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</si>
  <si>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</si>
  <si>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</si>
  <si>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</si>
  <si>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</si>
  <si>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</si>
  <si>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</si>
  <si>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</si>
  <si>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</si>
  <si>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</si>
  <si>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</si>
  <si>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</si>
  <si>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</si>
  <si>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</si>
  <si>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</si>
  <si>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</si>
  <si>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</si>
  <si>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</si>
  <si>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</si>
  <si>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</si>
  <si>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</si>
  <si>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</si>
  <si>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</si>
  <si>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</si>
  <si>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</si>
  <si>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</si>
  <si>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</si>
  <si>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</si>
  <si>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</si>
  <si>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</si>
  <si>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</si>
  <si>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</si>
  <si>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</si>
  <si>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</si>
  <si>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</si>
  <si>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</si>
  <si>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</si>
  <si>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</si>
  <si>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</si>
  <si>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</si>
  <si>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</si>
  <si>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</si>
  <si>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</si>
  <si>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</si>
  <si>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</si>
  <si>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</si>
  <si>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</si>
  <si>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</si>
  <si>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</si>
  <si>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</si>
  <si>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</si>
  <si>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</si>
  <si>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</si>
  <si>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</si>
  <si>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</si>
  <si>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</si>
  <si>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</si>
  <si>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</si>
  <si>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</si>
  <si>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</si>
  <si>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</si>
  <si>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</si>
  <si>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</si>
  <si>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</si>
  <si>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</si>
  <si>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</si>
  <si>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</si>
  <si>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</si>
  <si>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</si>
  <si>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</si>
  <si>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</si>
  <si>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</si>
  <si>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</si>
  <si>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</si>
  <si>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</si>
  <si>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</si>
  <si>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</si>
  <si>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</si>
  <si>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</si>
  <si>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</si>
  <si>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</si>
  <si>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</si>
  <si>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</si>
  <si>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</si>
  <si>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</si>
  <si>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</si>
  <si>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</si>
  <si>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</si>
  <si>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</si>
  <si>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</si>
  <si>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</si>
  <si>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</si>
  <si>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</si>
  <si>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</si>
  <si>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</si>
  <si>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</si>
  <si>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</si>
  <si>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</si>
  <si>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</si>
  <si>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</si>
  <si>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</si>
  <si>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</si>
  <si>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</si>
  <si>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</si>
  <si>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</si>
  <si>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</si>
  <si>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</si>
  <si>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</si>
  <si>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</si>
  <si>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</si>
  <si>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</si>
  <si>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</si>
  <si>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</si>
  <si>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</si>
  <si>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</si>
  <si>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</si>
  <si>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</si>
  <si>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</si>
  <si>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</si>
  <si>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</si>
  <si>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</si>
  <si>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</si>
  <si>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</si>
  <si>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</si>
  <si>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</si>
  <si>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</si>
  <si>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</si>
  <si>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</si>
  <si>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</si>
  <si>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</si>
  <si>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</si>
  <si>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</si>
  <si>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</si>
  <si>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</si>
  <si>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</si>
  <si>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</si>
  <si>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</si>
  <si>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</si>
  <si>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</si>
  <si>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</si>
  <si>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</si>
  <si>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</si>
  <si>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</si>
  <si>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</si>
  <si>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</si>
  <si>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</si>
  <si>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</si>
  <si>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</si>
  <si>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</si>
  <si>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</si>
  <si>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</si>
  <si>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</si>
  <si>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</si>
  <si>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</si>
  <si>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</si>
  <si>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</si>
  <si>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</si>
  <si>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</si>
  <si>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</si>
  <si>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</si>
  <si>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</si>
  <si>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</si>
  <si>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</si>
  <si>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</si>
  <si>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</si>
  <si>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</si>
  <si>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</si>
  <si>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</si>
  <si>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</si>
  <si>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</si>
  <si>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</si>
  <si>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</si>
  <si>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</si>
  <si>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</si>
  <si>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</si>
  <si>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</si>
  <si>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</si>
  <si>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</si>
  <si>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</si>
  <si>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</si>
  <si>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</si>
  <si>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</si>
  <si>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</si>
  <si>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</si>
  <si>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</si>
  <si>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</si>
  <si>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</si>
  <si>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</si>
  <si>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</si>
  <si>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</si>
  <si>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</si>
  <si>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</si>
  <si>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</si>
  <si>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</si>
  <si>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</si>
  <si>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</si>
  <si>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</si>
  <si>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</si>
  <si>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</si>
  <si>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</si>
  <si>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</si>
  <si>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</si>
  <si>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</si>
  <si>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</si>
  <si>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</si>
  <si>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</si>
  <si>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</si>
  <si>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</si>
  <si>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</si>
  <si>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</si>
  <si>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</si>
  <si>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</si>
  <si>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</si>
  <si>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</si>
  <si>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</si>
  <si>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</si>
  <si>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</si>
  <si>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</si>
  <si>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</si>
  <si>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</si>
  <si>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</si>
  <si>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</si>
  <si>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</si>
  <si>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</si>
  <si>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</si>
  <si>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</si>
  <si>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</si>
  <si>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</si>
  <si>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</si>
  <si>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</si>
  <si>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</si>
  <si>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</si>
  <si>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</si>
  <si>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</si>
  <si>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</si>
  <si>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</si>
  <si>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</si>
  <si>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</si>
  <si>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</si>
  <si>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</si>
  <si>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</si>
  <si>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</si>
  <si>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</si>
  <si>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</si>
  <si>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</si>
  <si>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</si>
  <si>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</si>
  <si>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</si>
  <si>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</si>
  <si>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</si>
  <si>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</si>
  <si>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</si>
  <si>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</si>
  <si>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</si>
  <si>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</si>
  <si>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</si>
  <si>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</si>
  <si>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</si>
  <si>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</si>
  <si>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</si>
  <si>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</si>
  <si>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</si>
  <si>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</si>
  <si>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</si>
  <si>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</si>
  <si>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</si>
  <si>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</si>
  <si>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</si>
  <si>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</si>
  <si>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</si>
  <si>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</si>
  <si>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</si>
  <si>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</si>
  <si>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</si>
  <si>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</si>
  <si>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</si>
  <si>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</si>
  <si>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</si>
  <si>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</si>
  <si>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</si>
  <si>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</si>
  <si>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</si>
  <si>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</si>
  <si>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</si>
  <si>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</si>
  <si>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</si>
  <si>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</si>
  <si>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</si>
  <si>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</si>
  <si>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</si>
  <si>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</si>
  <si>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</si>
  <si>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</si>
  <si>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</si>
  <si>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</si>
  <si>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</si>
  <si>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</si>
  <si>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</si>
  <si>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</si>
  <si>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</si>
  <si>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</si>
  <si>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</si>
  <si>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</si>
  <si>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</si>
  <si>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</si>
  <si>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</si>
  <si>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</si>
  <si>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</si>
  <si>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</si>
  <si>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</si>
  <si>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</si>
  <si>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</si>
  <si>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</si>
  <si>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</si>
  <si>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</si>
  <si>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</si>
  <si>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</si>
  <si>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</si>
  <si>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</si>
  <si>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</si>
  <si>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</si>
  <si>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</si>
  <si>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</si>
  <si>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</si>
  <si>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</si>
  <si>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</si>
  <si>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</si>
  <si>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</si>
  <si>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</si>
  <si>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</si>
  <si>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</si>
  <si>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</si>
  <si>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</si>
  <si>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</si>
  <si>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</si>
  <si>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</si>
  <si>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</si>
  <si>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</si>
  <si>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</si>
  <si>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</si>
  <si>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</si>
  <si>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</si>
  <si>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</si>
  <si>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</si>
  <si>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</si>
  <si>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</si>
  <si>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</si>
  <si>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</si>
  <si>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</si>
  <si>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</si>
  <si>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</si>
  <si>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</si>
  <si>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</si>
  <si>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</si>
  <si>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</si>
  <si>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</si>
  <si>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</si>
  <si>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</si>
  <si>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</si>
  <si>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</si>
  <si>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</si>
  <si>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</si>
  <si>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</si>
  <si>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</si>
  <si>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</si>
  <si>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</si>
  <si>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</si>
  <si>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</si>
  <si>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</si>
  <si>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</si>
  <si>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</si>
  <si>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</si>
  <si>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</si>
  <si>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</si>
  <si>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</si>
  <si>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</si>
  <si>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</si>
  <si>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</si>
  <si>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</si>
  <si>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</si>
  <si>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</si>
  <si>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</si>
  <si>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</si>
  <si>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</si>
  <si>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</si>
  <si>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</si>
  <si>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</si>
  <si>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</si>
  <si>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</si>
  <si>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</si>
  <si>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</si>
  <si>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</si>
  <si>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</si>
  <si>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</si>
  <si>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</si>
  <si>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</si>
  <si>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</si>
  <si>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</si>
  <si>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</si>
  <si>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</si>
  <si>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</si>
  <si>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</si>
  <si>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</si>
  <si>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</si>
  <si>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</si>
  <si>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</si>
  <si>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</si>
  <si>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</si>
  <si>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</si>
  <si>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</si>
  <si>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</si>
  <si>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</si>
  <si>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</si>
  <si>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</si>
  <si>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</si>
  <si>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</si>
  <si>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</si>
  <si>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</si>
  <si>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</si>
  <si>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</si>
  <si>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</si>
  <si>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</si>
  <si>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</si>
  <si>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</si>
  <si>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</si>
  <si>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</si>
  <si>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</si>
  <si>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</si>
  <si>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</si>
  <si>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</si>
  <si>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</si>
  <si>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</si>
  <si>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</si>
  <si>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</si>
  <si>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</si>
  <si>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</si>
  <si>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</si>
  <si>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</si>
  <si>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</si>
  <si>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</si>
  <si>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</si>
  <si>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</si>
  <si>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</si>
  <si>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</si>
  <si>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</si>
  <si>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</si>
  <si>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</si>
  <si>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</si>
  <si>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</si>
  <si>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</si>
  <si>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</si>
  <si>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</si>
  <si>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</si>
  <si>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</si>
  <si>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</si>
  <si>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</si>
  <si>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</si>
  <si>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</si>
  <si>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</si>
  <si>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</si>
  <si>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</si>
  <si>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</si>
  <si>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</si>
  <si>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</si>
  <si>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</si>
  <si>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</si>
  <si>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</si>
  <si>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</si>
  <si>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</si>
  <si>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</si>
  <si>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</si>
  <si>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</si>
  <si>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</si>
  <si>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</si>
  <si>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</si>
  <si>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</si>
  <si>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</si>
  <si>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</si>
  <si>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</si>
  <si>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</si>
  <si>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</si>
  <si>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</si>
  <si>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</si>
  <si>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</si>
  <si>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</si>
  <si>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</si>
  <si>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</si>
  <si>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</si>
  <si>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</si>
  <si>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</si>
  <si>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</si>
  <si>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</si>
  <si>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</si>
  <si>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</si>
  <si>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</si>
  <si>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</si>
  <si>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</si>
  <si>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</si>
  <si>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</si>
  <si>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</si>
  <si>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</si>
  <si>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</si>
  <si>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</si>
  <si>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</si>
  <si>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</si>
  <si>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</si>
  <si>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</si>
  <si>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</si>
  <si>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</si>
  <si>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</si>
  <si>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</si>
  <si>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</si>
  <si>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</si>
  <si>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</si>
  <si>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</si>
  <si>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</si>
  <si>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</si>
  <si>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</si>
  <si>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</si>
  <si>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</si>
  <si>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</si>
  <si>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</si>
  <si>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</si>
  <si>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</si>
  <si>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</si>
  <si>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</si>
  <si>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</si>
  <si>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</si>
  <si>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</si>
  <si>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</si>
  <si>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</si>
  <si>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</si>
  <si>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</si>
  <si>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</si>
  <si>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</si>
  <si>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</si>
  <si>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</si>
  <si>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</si>
  <si>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</si>
  <si>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</si>
  <si>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</si>
  <si>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</si>
  <si>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</si>
  <si>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</si>
  <si>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</si>
  <si>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</si>
  <si>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</si>
  <si>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</si>
  <si>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</si>
  <si>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</si>
  <si>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</si>
  <si>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</si>
  <si>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</si>
  <si>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</si>
  <si>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</si>
  <si>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</si>
  <si>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</si>
  <si>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</si>
  <si>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</si>
  <si>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</si>
  <si>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</si>
  <si>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</si>
  <si>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</si>
  <si>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</si>
  <si>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</si>
  <si>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</si>
  <si>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</si>
  <si>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</si>
  <si>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</si>
  <si>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</si>
  <si>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</si>
  <si>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</si>
  <si>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</si>
  <si>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</si>
  <si>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</si>
  <si>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</si>
  <si>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</si>
  <si>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</si>
  <si>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</si>
  <si>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</si>
  <si>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</si>
  <si>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</si>
  <si>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</si>
  <si>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</si>
  <si>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</si>
  <si>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</si>
  <si>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</si>
  <si>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</si>
  <si>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</si>
  <si>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</si>
  <si>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</si>
  <si>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</si>
  <si>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</si>
  <si>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</si>
  <si>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</si>
  <si>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</si>
  <si>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</si>
  <si>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</si>
  <si>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</si>
  <si>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</si>
  <si>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</si>
  <si>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</si>
  <si>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</si>
  <si>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</si>
  <si>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</si>
  <si>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</si>
  <si>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</si>
  <si>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</si>
  <si>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</si>
  <si>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</si>
  <si>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</si>
  <si>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</si>
  <si>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</si>
  <si>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</si>
  <si>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</si>
  <si>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</si>
  <si>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</si>
  <si>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</si>
  <si>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</si>
  <si>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</si>
  <si>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</si>
  <si>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</si>
  <si>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</si>
  <si>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</si>
  <si>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</si>
  <si>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</si>
  <si>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</si>
  <si>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</si>
  <si>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</si>
  <si>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</si>
  <si>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</si>
  <si>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</si>
  <si>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</si>
  <si>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</si>
  <si>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</si>
  <si>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</si>
  <si>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</si>
  <si>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</si>
  <si>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</si>
  <si>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</si>
  <si>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</si>
  <si>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</si>
  <si>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</si>
  <si>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</si>
  <si>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</si>
  <si>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</si>
  <si>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</si>
  <si>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</si>
  <si>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</si>
  <si>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</si>
  <si>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</si>
  <si>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</si>
  <si>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</si>
  <si>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</si>
  <si>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</si>
  <si>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</si>
  <si>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</si>
  <si>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</si>
  <si>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</si>
  <si>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</si>
  <si>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</si>
  <si>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</si>
  <si>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</si>
  <si>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</si>
  <si>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</si>
  <si>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</si>
  <si>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</si>
  <si>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</si>
  <si>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</si>
  <si>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</si>
  <si>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</si>
  <si>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</si>
  <si>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</si>
  <si>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</si>
  <si>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</si>
  <si>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</si>
  <si>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</si>
  <si>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</si>
  <si>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</si>
  <si>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</si>
  <si>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</si>
  <si>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</si>
  <si>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</si>
  <si>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</si>
  <si>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</si>
  <si>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</si>
  <si>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</si>
  <si>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</si>
  <si>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</si>
  <si>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</si>
  <si>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</si>
  <si>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</si>
  <si>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</si>
  <si>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</si>
  <si>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</si>
  <si>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</si>
  <si>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</si>
  <si>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</si>
  <si>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</si>
  <si>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</si>
  <si>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</si>
  <si>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</si>
  <si>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</si>
  <si>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</si>
  <si>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</si>
  <si>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</si>
  <si>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</si>
  <si>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</si>
  <si>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</si>
  <si>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</si>
  <si>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</si>
  <si>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</si>
  <si>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</si>
  <si>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</si>
  <si>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</si>
  <si>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</si>
  <si>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</si>
  <si>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</si>
  <si>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</si>
  <si>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</si>
  <si>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</si>
  <si>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</si>
  <si>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</si>
  <si>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</si>
  <si>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</si>
  <si>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</si>
  <si>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</si>
  <si>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</si>
  <si>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</si>
  <si>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</si>
  <si>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</si>
  <si>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</si>
  <si>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</si>
  <si>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</si>
  <si>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</si>
  <si>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</si>
  <si>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</si>
  <si>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</si>
  <si>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</si>
  <si>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</si>
  <si>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</si>
  <si>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</si>
  <si>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</si>
  <si>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</si>
  <si>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</si>
  <si>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</si>
  <si>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</si>
  <si>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</si>
  <si>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</si>
  <si>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</si>
  <si>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</si>
  <si>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</si>
  <si>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</si>
  <si>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</si>
  <si>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</si>
  <si>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</si>
  <si>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</si>
  <si>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</si>
  <si>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</si>
  <si>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</si>
  <si>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</si>
  <si>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</si>
  <si>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</si>
  <si>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</si>
  <si>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</si>
  <si>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</si>
  <si>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</si>
  <si>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</si>
  <si>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</si>
  <si>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</si>
  <si>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</si>
  <si>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</si>
  <si>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</si>
  <si>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</si>
  <si>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</si>
  <si>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</si>
  <si>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</si>
  <si>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</si>
  <si>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</si>
  <si>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</si>
  <si>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</si>
  <si>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</si>
  <si>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</si>
  <si>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</si>
  <si>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</si>
  <si>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</si>
  <si>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</si>
  <si>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</si>
  <si>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</si>
  <si>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</si>
  <si>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</si>
  <si>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</si>
  <si>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</si>
  <si>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</si>
  <si>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</si>
  <si>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</si>
  <si>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</si>
  <si>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</si>
  <si>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</si>
  <si>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</si>
  <si>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</si>
  <si>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</si>
  <si>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</si>
  <si>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</si>
  <si>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</si>
  <si>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</si>
  <si>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</si>
  <si>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</si>
  <si>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</si>
  <si>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</si>
  <si>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</si>
  <si>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</si>
  <si>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</si>
  <si>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</si>
  <si>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</si>
  <si>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</si>
  <si>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</si>
  <si>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</si>
  <si>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</si>
  <si>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</si>
  <si>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</si>
  <si>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</si>
  <si>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</si>
  <si>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</si>
  <si>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</si>
  <si>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</si>
  <si>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</si>
  <si>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</si>
  <si>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</si>
  <si>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</si>
  <si>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</si>
  <si>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</si>
  <si>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</si>
  <si>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</si>
  <si>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</si>
  <si>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</si>
  <si>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</si>
  <si>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</si>
  <si>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</si>
  <si>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</si>
  <si>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</si>
  <si>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</si>
  <si>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</si>
  <si>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</si>
  <si>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</si>
  <si>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</si>
  <si>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</si>
  <si>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</si>
  <si>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</si>
  <si>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</si>
  <si>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</si>
  <si>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</si>
  <si>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</si>
  <si>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</si>
  <si>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</si>
  <si>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</si>
  <si>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</si>
  <si>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</si>
  <si>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</si>
  <si>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</si>
  <si>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</si>
  <si>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</si>
  <si>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</si>
  <si>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</si>
  <si>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</si>
  <si>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</si>
  <si>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</si>
  <si>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</si>
  <si>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</si>
  <si>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</si>
  <si>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</si>
  <si>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</si>
  <si>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</si>
  <si>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</si>
  <si>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</si>
  <si>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</si>
  <si>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</si>
  <si>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</si>
  <si>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</si>
  <si>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</si>
  <si>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</si>
  <si>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</si>
  <si>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</si>
  <si>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</si>
  <si>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</si>
  <si>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</si>
  <si>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</si>
  <si>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</si>
  <si>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</si>
  <si>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</si>
  <si>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</si>
  <si>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</si>
  <si>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</si>
  <si>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</si>
  <si>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</si>
  <si>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</si>
  <si>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</si>
  <si>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</si>
  <si>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</si>
  <si>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</si>
  <si>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</si>
  <si>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</si>
  <si>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</si>
  <si>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</si>
  <si>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</si>
  <si>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</si>
  <si>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</si>
  <si>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</si>
  <si>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</si>
  <si>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</si>
  <si>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</si>
  <si>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</si>
  <si>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</si>
  <si>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</si>
  <si>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</si>
  <si>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</si>
  <si>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</si>
  <si>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</si>
  <si>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</si>
  <si>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</si>
  <si>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</si>
  <si>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</si>
  <si>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</si>
  <si>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</si>
  <si>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</si>
  <si>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</si>
  <si>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</si>
  <si>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</si>
  <si>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</si>
  <si>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</si>
  <si>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</si>
  <si>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</si>
  <si>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</si>
  <si>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</si>
  <si>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</si>
  <si>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</si>
  <si>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</si>
  <si>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</si>
  <si>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</si>
  <si>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</si>
  <si>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</si>
  <si>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</si>
  <si>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</si>
  <si>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</si>
  <si>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</si>
  <si>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</si>
  <si>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</si>
  <si>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</si>
  <si>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</si>
  <si>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</si>
  <si>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</si>
  <si>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</si>
  <si>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</si>
  <si>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</si>
  <si>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</si>
  <si>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</si>
  <si>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</si>
  <si>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</si>
  <si>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</si>
  <si>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</si>
  <si>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</si>
  <si>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</si>
  <si>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</si>
  <si>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</si>
  <si>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</si>
  <si>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</si>
  <si>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</si>
  <si>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</si>
  <si>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</si>
  <si>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</si>
  <si>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</si>
  <si>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</si>
  <si>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</si>
  <si>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</si>
  <si>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</si>
  <si>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</si>
  <si>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</si>
  <si>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</si>
  <si>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</si>
  <si>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</si>
  <si>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</si>
  <si>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</si>
  <si>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</si>
  <si>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</si>
  <si>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</si>
  <si>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</si>
  <si>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</si>
  <si>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</si>
  <si>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</si>
  <si>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</si>
  <si>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</si>
  <si>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</si>
  <si>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</si>
  <si>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</si>
  <si>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</si>
  <si>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</si>
  <si>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</si>
  <si>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</si>
  <si>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</si>
  <si>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</si>
  <si>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</si>
  <si>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</si>
  <si>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</si>
  <si>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</si>
  <si>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</si>
  <si>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</si>
  <si>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</si>
  <si>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</si>
  <si>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</si>
  <si>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</si>
  <si>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</si>
  <si>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</si>
  <si>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</si>
  <si>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</si>
  <si>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</si>
  <si>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</si>
  <si>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</si>
  <si>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</si>
  <si>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</si>
  <si>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</si>
  <si>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</si>
  <si>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</si>
  <si>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</si>
  <si>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</si>
  <si>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</si>
  <si>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</si>
  <si>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</si>
  <si>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</si>
  <si>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</si>
  <si>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</si>
  <si>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</si>
  <si>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</si>
  <si>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</si>
  <si>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</si>
  <si>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</si>
  <si>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</si>
  <si>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</si>
  <si>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</si>
  <si>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</si>
  <si>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</si>
  <si>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</si>
  <si>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</si>
  <si>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</si>
  <si>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</si>
  <si>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</si>
  <si>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</si>
  <si>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</si>
  <si>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</si>
  <si>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</si>
  <si>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</si>
  <si>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</si>
  <si>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</si>
  <si>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</si>
  <si>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</si>
  <si>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</si>
  <si>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</si>
  <si>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</si>
  <si>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</si>
  <si>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</si>
  <si>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</si>
  <si>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</si>
  <si>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</si>
  <si>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</si>
  <si>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</si>
  <si>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</si>
  <si>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</si>
  <si>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</si>
  <si>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</si>
  <si>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</si>
  <si>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</si>
  <si>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</si>
  <si>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</si>
  <si>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</si>
  <si>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</si>
  <si>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</si>
  <si>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</si>
  <si>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</si>
  <si>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</si>
  <si>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</si>
  <si>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</si>
  <si>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</si>
  <si>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</si>
  <si>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</si>
  <si>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</si>
  <si>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</si>
  <si>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</si>
  <si>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</si>
  <si>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</si>
  <si>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</si>
  <si>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</si>
  <si>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</si>
  <si>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</si>
  <si>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</si>
  <si>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</si>
  <si>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</si>
  <si>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</si>
  <si>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</si>
  <si>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</si>
  <si>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</si>
  <si>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</si>
  <si>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</si>
  <si>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</si>
  <si>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</si>
  <si>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</si>
  <si>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</si>
  <si>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</si>
  <si>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</si>
  <si>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</si>
  <si>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</si>
  <si>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</si>
  <si>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</si>
  <si>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</si>
  <si>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</si>
  <si>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</si>
  <si>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</si>
  <si>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</si>
  <si>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</si>
  <si>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</si>
  <si>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</si>
  <si>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</si>
  <si>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</si>
  <si>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</si>
  <si>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</si>
  <si>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</si>
  <si>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</si>
  <si>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</si>
  <si>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</si>
  <si>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</si>
  <si>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</si>
  <si>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</si>
  <si>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</si>
  <si>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</si>
  <si>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</si>
  <si>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</si>
  <si>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</si>
  <si>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</si>
  <si>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</si>
  <si>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</si>
  <si>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</si>
  <si>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</si>
  <si>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</si>
  <si>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</si>
  <si>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</si>
  <si>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</si>
  <si>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</si>
  <si>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</si>
  <si>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</si>
  <si>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</si>
  <si>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</si>
  <si>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</si>
  <si>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</si>
  <si>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</si>
  <si>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</si>
  <si>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</si>
  <si>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</si>
  <si>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</si>
  <si>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</si>
  <si>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</si>
  <si>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</si>
  <si>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</si>
  <si>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</si>
  <si>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</si>
  <si>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</si>
  <si>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</si>
  <si>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</si>
  <si>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</si>
  <si>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</si>
  <si>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</si>
  <si>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</si>
  <si>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</si>
  <si>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</si>
  <si>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</si>
  <si>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</si>
  <si>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</si>
  <si>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</si>
  <si>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</si>
  <si>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</si>
  <si>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</si>
  <si>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</si>
  <si>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</si>
  <si>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</si>
  <si>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</si>
  <si>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</si>
  <si>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</si>
  <si>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</si>
  <si>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</si>
  <si>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</si>
  <si>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</si>
  <si>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</si>
  <si>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</si>
  <si>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</si>
  <si>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</si>
  <si>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</si>
  <si>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</si>
  <si>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</si>
  <si>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</si>
  <si>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</si>
  <si>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</si>
  <si>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</si>
  <si>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</si>
  <si>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</si>
  <si>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</si>
  <si>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</si>
  <si>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</si>
  <si>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</si>
  <si>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</si>
  <si>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</si>
  <si>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</si>
  <si>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</si>
  <si>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</si>
  <si>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</si>
  <si>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</si>
  <si>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</si>
  <si>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</si>
  <si>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</si>
  <si>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</si>
  <si>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</si>
  <si>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</si>
  <si>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</si>
  <si>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</si>
  <si>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</si>
  <si>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</si>
  <si>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</si>
  <si>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</si>
  <si>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</si>
  <si>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</si>
  <si>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</si>
  <si>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</si>
  <si>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</si>
  <si>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</si>
  <si>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</si>
  <si>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</si>
  <si>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</si>
  <si>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</si>
  <si>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</si>
  <si>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</si>
  <si>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</si>
  <si>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</si>
  <si>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</si>
  <si>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</si>
  <si>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</si>
  <si>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</si>
  <si>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</si>
  <si>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</si>
  <si>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</si>
  <si>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</si>
  <si>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</si>
  <si>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</si>
  <si>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</si>
  <si>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</si>
  <si>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</si>
  <si>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</si>
  <si>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</si>
  <si>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</si>
  <si>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</si>
  <si>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</si>
  <si>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</si>
  <si>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</si>
  <si>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</si>
  <si>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</si>
  <si>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</si>
  <si>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</si>
  <si>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</si>
  <si>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</si>
  <si>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</si>
  <si>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</si>
  <si>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</si>
  <si>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</si>
  <si>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</si>
  <si>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</si>
  <si>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</si>
  <si>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</si>
  <si>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</si>
  <si>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</si>
  <si>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</si>
  <si>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</si>
  <si>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</si>
  <si>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</si>
  <si>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</si>
  <si>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</si>
  <si>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</si>
  <si>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</si>
  <si>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</si>
  <si>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</si>
  <si>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</si>
  <si>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</si>
  <si>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</si>
  <si>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</si>
  <si>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</si>
  <si>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</si>
  <si>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</si>
  <si>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</si>
  <si>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</si>
  <si>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</si>
  <si>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</si>
  <si>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</si>
  <si>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</si>
  <si>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</si>
  <si>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</si>
  <si>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</si>
  <si>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</si>
  <si>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</si>
  <si>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</si>
  <si>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</si>
  <si>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</si>
  <si>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</si>
  <si>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</si>
  <si>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</si>
  <si>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</si>
  <si>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</si>
  <si>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</si>
  <si>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</si>
  <si>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</si>
  <si>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</si>
  <si>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</si>
  <si>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</si>
  <si>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</si>
  <si>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</si>
  <si>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</si>
  <si>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</si>
  <si>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</si>
  <si>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</si>
  <si>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</si>
  <si>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</si>
  <si>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</si>
  <si>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</si>
  <si>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</si>
  <si>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</si>
  <si>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</si>
  <si>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</si>
  <si>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</si>
  <si>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</si>
  <si>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</si>
  <si>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</si>
  <si>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</si>
  <si>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</si>
  <si>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</si>
  <si>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</si>
  <si>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</si>
  <si>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</si>
  <si>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</si>
  <si>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</si>
  <si>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</si>
  <si>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</si>
  <si>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</si>
  <si>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</si>
  <si>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</si>
  <si>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</si>
  <si>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</si>
  <si>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</si>
  <si>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</si>
  <si>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</si>
  <si>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</si>
  <si>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</si>
  <si>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</si>
  <si>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</si>
  <si>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</si>
  <si>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</si>
  <si>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</si>
  <si>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</si>
  <si>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</si>
  <si>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</si>
  <si>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</si>
  <si>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</si>
  <si>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</si>
  <si>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</si>
  <si>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</si>
  <si>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</si>
  <si>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</si>
  <si>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</si>
  <si>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</si>
  <si>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</si>
  <si>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</si>
  <si>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</si>
  <si>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</si>
  <si>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</si>
  <si>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</si>
  <si>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</si>
  <si>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</si>
  <si>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</si>
  <si>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</si>
  <si>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</si>
  <si>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</si>
  <si>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</si>
  <si>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</si>
  <si>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</si>
  <si>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</si>
  <si>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</si>
  <si>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</si>
  <si>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</si>
  <si>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</si>
  <si>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</si>
  <si>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</si>
  <si>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</si>
  <si>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</si>
  <si>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</si>
  <si>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</si>
  <si>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</si>
  <si>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</si>
  <si>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</si>
  <si>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</si>
  <si>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</si>
  <si>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</si>
  <si>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</si>
  <si>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</si>
  <si>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</si>
  <si>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</si>
  <si>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</si>
  <si>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</si>
  <si>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</si>
  <si>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</si>
  <si>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</si>
  <si>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</si>
  <si>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</si>
  <si>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</si>
  <si>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</si>
  <si>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</si>
  <si>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</si>
  <si>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</si>
  <si>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</si>
  <si>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</si>
  <si>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</si>
  <si>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</si>
  <si>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</si>
  <si>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</si>
  <si>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</si>
  <si>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</si>
  <si>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</si>
  <si>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</si>
  <si>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</si>
  <si>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</si>
  <si>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</si>
  <si>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</si>
  <si>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</si>
  <si>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</si>
  <si>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</si>
  <si>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</si>
  <si>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</si>
  <si>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</si>
  <si>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</si>
  <si>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</si>
  <si>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</si>
  <si>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</si>
  <si>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</si>
  <si>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</si>
  <si>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</si>
  <si>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</si>
  <si>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</si>
  <si>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</si>
  <si>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</si>
  <si>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</si>
  <si>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</si>
  <si>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</si>
  <si>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</si>
  <si>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</si>
  <si>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</si>
  <si>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</si>
  <si>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</si>
  <si>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</si>
  <si>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</si>
  <si>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</si>
  <si>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</si>
  <si>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</si>
  <si>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</si>
  <si>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</si>
  <si>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</si>
  <si>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</si>
  <si>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</si>
  <si>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</si>
  <si>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</si>
  <si>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</si>
  <si>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</si>
  <si>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</si>
  <si>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</si>
  <si>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</si>
  <si>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</si>
  <si>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</si>
  <si>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</si>
  <si>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</si>
  <si>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</si>
  <si>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</si>
  <si>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</si>
  <si>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</si>
  <si>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</si>
  <si>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</si>
  <si>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</si>
  <si>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</si>
  <si>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</si>
  <si>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</si>
  <si>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</si>
  <si>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</si>
  <si>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</si>
  <si>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</si>
  <si>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</si>
  <si>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</si>
  <si>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</si>
  <si>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</si>
  <si>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</si>
  <si>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</si>
  <si>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</si>
  <si>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</si>
  <si>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</si>
  <si>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</si>
  <si>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</si>
  <si>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</si>
  <si>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</si>
  <si>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</si>
  <si>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</si>
  <si>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</si>
  <si>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</si>
  <si>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</si>
  <si>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</si>
  <si>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</si>
  <si>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</si>
  <si>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</si>
  <si>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</si>
  <si>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</si>
  <si>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</si>
  <si>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</si>
  <si>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</si>
  <si>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</si>
  <si>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</si>
  <si>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</si>
  <si>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</si>
  <si>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</si>
  <si>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</si>
  <si>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</si>
  <si>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</si>
  <si>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</si>
  <si>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</si>
  <si>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</si>
  <si>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</si>
  <si>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</si>
  <si>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</si>
  <si>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</si>
  <si>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</si>
  <si>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</si>
  <si>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</si>
  <si>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</si>
  <si>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</si>
  <si>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</si>
  <si>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</si>
  <si>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</si>
  <si>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</si>
  <si>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</si>
  <si>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</si>
  <si>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</si>
  <si>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</si>
  <si>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</si>
  <si>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</si>
  <si>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</si>
  <si>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</si>
  <si>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</si>
  <si>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</si>
  <si>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</si>
  <si>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</si>
  <si>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</si>
  <si>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</si>
  <si>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</si>
  <si>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</si>
  <si>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</si>
  <si>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</si>
  <si>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</si>
  <si>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</si>
  <si>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</si>
  <si>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</si>
  <si>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</si>
  <si>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</si>
  <si>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</si>
  <si>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</si>
  <si>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</si>
  <si>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</si>
  <si>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</si>
  <si>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</si>
  <si>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</si>
  <si>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</si>
  <si>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</si>
  <si>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</si>
  <si>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</si>
  <si>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</si>
  <si>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</si>
  <si>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</si>
  <si>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</si>
  <si>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</si>
  <si>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</si>
  <si>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</si>
  <si>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</si>
  <si>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</si>
  <si>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</si>
  <si>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</si>
  <si>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</si>
  <si>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</si>
  <si>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</si>
  <si>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</si>
  <si>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</si>
  <si>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</si>
  <si>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</si>
  <si>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</si>
  <si>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</si>
  <si>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</si>
  <si>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</si>
  <si>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</si>
  <si>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</si>
  <si>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</si>
  <si>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</si>
  <si>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</si>
  <si>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</si>
  <si>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</si>
  <si>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</si>
  <si>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</si>
  <si>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</si>
  <si>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</si>
  <si>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</si>
  <si>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</si>
  <si>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</si>
  <si>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</si>
  <si>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</si>
  <si>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</si>
  <si>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</si>
  <si>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</si>
  <si>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</si>
  <si>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</si>
  <si>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</si>
  <si>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</si>
  <si>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</si>
  <si>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</si>
  <si>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</si>
  <si>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</si>
  <si>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</si>
  <si>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</si>
  <si>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</si>
  <si>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</si>
  <si>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</si>
  <si>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</si>
  <si>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</si>
  <si>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</si>
  <si>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</si>
  <si>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</si>
  <si>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</si>
  <si>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</si>
  <si>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</si>
  <si>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</si>
  <si>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</si>
  <si>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</si>
  <si>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</si>
  <si>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</si>
  <si>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</si>
  <si>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</si>
  <si>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</si>
  <si>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</si>
  <si>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</si>
  <si>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</si>
  <si>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</si>
  <si>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</si>
  <si>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</si>
  <si>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</si>
  <si>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</si>
  <si>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</si>
  <si>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</si>
  <si>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</si>
  <si>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</si>
  <si>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</si>
  <si>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</si>
  <si>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</si>
  <si>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</si>
  <si>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</si>
  <si>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</si>
  <si>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</si>
  <si>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</si>
  <si>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</si>
  <si>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</si>
  <si>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</si>
  <si>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</si>
  <si>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</si>
  <si>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</si>
  <si>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</si>
  <si>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</si>
  <si>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</si>
  <si>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</si>
  <si>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</si>
  <si>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</si>
  <si>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</si>
  <si>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</si>
  <si>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</si>
  <si>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</si>
  <si>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</si>
  <si>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</si>
  <si>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</si>
  <si>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</si>
  <si>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</si>
  <si>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</si>
  <si>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</si>
  <si>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</si>
  <si>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</si>
  <si>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</si>
  <si>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</si>
  <si>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</si>
  <si>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</si>
  <si>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</si>
  <si>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</si>
  <si>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</si>
  <si>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</si>
  <si>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</si>
  <si>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</si>
  <si>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</si>
  <si>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</si>
  <si>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</si>
  <si>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</si>
  <si>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</si>
  <si>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</si>
  <si>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</si>
  <si>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</si>
  <si>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</si>
  <si>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</si>
  <si>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</si>
  <si>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</si>
  <si>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</si>
  <si>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</si>
  <si>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</si>
  <si>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</si>
  <si>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</si>
  <si>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</si>
  <si>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</si>
  <si>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</si>
  <si>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</si>
  <si>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</si>
  <si>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</si>
  <si>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</si>
  <si>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</si>
  <si>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</si>
  <si>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</si>
  <si>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</si>
  <si>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</si>
  <si>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</si>
  <si>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</si>
  <si>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</si>
  <si>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</si>
  <si>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</si>
  <si>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</si>
  <si>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</si>
  <si>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</si>
  <si>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</si>
  <si>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</si>
  <si>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</si>
  <si>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</si>
  <si>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</si>
  <si>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</si>
  <si>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</si>
  <si>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</si>
  <si>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</si>
  <si>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</si>
  <si>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</si>
  <si>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</si>
  <si>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</si>
  <si>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</si>
  <si>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</si>
  <si>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</si>
  <si>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</si>
  <si>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</si>
  <si>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</si>
  <si>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</si>
  <si>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</si>
  <si>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</si>
  <si>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</si>
  <si>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</si>
  <si>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</si>
  <si>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</si>
  <si>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</si>
  <si>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</si>
  <si>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</si>
  <si>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</si>
  <si>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</si>
  <si>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</si>
  <si>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</si>
  <si>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</si>
  <si>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</si>
  <si>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</si>
  <si>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</si>
  <si>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</si>
  <si>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</si>
  <si>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</si>
  <si>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</si>
  <si>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</si>
  <si>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</si>
  <si>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</si>
  <si>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</si>
  <si>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</si>
  <si>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</si>
  <si>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</si>
  <si>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</si>
  <si>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</si>
  <si>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</si>
  <si>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</si>
  <si>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</si>
  <si>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</si>
  <si>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</si>
  <si>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</si>
  <si>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</si>
  <si>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</si>
  <si>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</si>
  <si>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</si>
  <si>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</si>
  <si>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</si>
  <si>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</si>
  <si>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</si>
  <si>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</si>
  <si>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</si>
  <si>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</si>
  <si>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</si>
  <si>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</si>
  <si>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</si>
  <si>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</si>
  <si>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</si>
  <si>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</si>
  <si>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</si>
  <si>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</si>
  <si>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</si>
  <si>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</si>
  <si>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</si>
  <si>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</si>
  <si>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</si>
  <si>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</si>
  <si>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</si>
  <si>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</si>
  <si>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</si>
  <si>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</si>
  <si>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</si>
  <si>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</si>
  <si>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</si>
  <si>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</si>
  <si>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</si>
  <si>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</si>
  <si>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</si>
  <si>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</si>
  <si>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</si>
  <si>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</si>
  <si>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</si>
  <si>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</si>
  <si>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</si>
  <si>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</si>
  <si>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</si>
  <si>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</si>
  <si>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</si>
  <si>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</si>
  <si>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</si>
  <si>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</si>
  <si>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</si>
  <si>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</si>
  <si>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</si>
  <si>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</si>
  <si>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</si>
  <si>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</si>
  <si>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</si>
  <si>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</si>
  <si>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</si>
  <si>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</si>
  <si>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</si>
  <si>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</si>
  <si>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</si>
  <si>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</si>
  <si>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</si>
  <si>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</si>
  <si>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</si>
  <si>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</si>
  <si>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</si>
  <si>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</si>
  <si>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</si>
  <si>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</si>
  <si>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</si>
  <si>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</si>
  <si>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</si>
  <si>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</si>
  <si>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</si>
  <si>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</si>
  <si>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</si>
  <si>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</si>
  <si>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</si>
  <si>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</si>
  <si>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</si>
  <si>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</si>
  <si>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</si>
  <si>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</si>
  <si>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</si>
  <si>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</si>
  <si>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</si>
  <si>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</si>
  <si>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</si>
  <si>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</si>
  <si>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</si>
  <si>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</si>
  <si>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</si>
  <si>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</si>
  <si>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</si>
  <si>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</si>
  <si>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</si>
  <si>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</si>
  <si>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</si>
  <si>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</si>
  <si>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</si>
  <si>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</si>
  <si>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</si>
  <si>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</si>
  <si>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</si>
  <si>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</si>
  <si>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</si>
  <si>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</si>
  <si>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</si>
  <si>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</si>
  <si>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</si>
  <si>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</si>
  <si>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</si>
  <si>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</si>
  <si>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</si>
  <si>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</si>
  <si>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</si>
  <si>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</si>
  <si>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</si>
  <si>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</si>
  <si>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</si>
  <si>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</si>
  <si>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</si>
  <si>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</si>
  <si>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</si>
  <si>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</si>
  <si>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</si>
  <si>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</si>
  <si>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</si>
  <si>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</si>
  <si>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</si>
  <si>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</si>
  <si>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</si>
  <si>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</si>
  <si>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</si>
  <si>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</si>
  <si>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</si>
  <si>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</si>
  <si>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</si>
  <si>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</si>
  <si>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</si>
  <si>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</si>
  <si>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</si>
  <si>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</si>
  <si>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</si>
  <si>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</si>
  <si>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</si>
  <si>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</si>
  <si>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</si>
  <si>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</si>
  <si>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</si>
  <si>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</si>
  <si>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</si>
  <si>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</si>
  <si>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</si>
  <si>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</si>
  <si>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</si>
  <si>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</si>
  <si>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</si>
  <si>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</si>
  <si>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</si>
  <si>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</si>
  <si>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</si>
  <si>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</si>
  <si>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</si>
  <si>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</si>
  <si>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</si>
  <si>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</si>
  <si>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</si>
  <si>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</si>
  <si>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</si>
  <si>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</si>
  <si>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</si>
  <si>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</si>
  <si>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</si>
  <si>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</si>
  <si>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</si>
  <si>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</si>
  <si>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</si>
  <si>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</si>
  <si>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</si>
  <si>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</si>
  <si>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</si>
  <si>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</si>
  <si>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</si>
  <si>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</si>
  <si>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</si>
  <si>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</si>
  <si>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</si>
  <si>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</si>
  <si>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</si>
  <si>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</si>
  <si>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</si>
  <si>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</si>
  <si>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</si>
  <si>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</si>
  <si>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</si>
  <si>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</si>
  <si>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</si>
  <si>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</si>
  <si>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</si>
  <si>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</si>
  <si>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</si>
  <si>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</si>
  <si>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</si>
  <si>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</si>
  <si>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</si>
  <si>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</si>
  <si>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</si>
  <si>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</si>
  <si>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</si>
  <si>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</si>
  <si>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</si>
  <si>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</si>
  <si>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</si>
  <si>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</si>
  <si>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</si>
  <si>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</si>
  <si>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</si>
  <si>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</si>
  <si>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</si>
  <si>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</si>
  <si>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</si>
  <si>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</si>
  <si>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</si>
  <si>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</si>
  <si>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</si>
  <si>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</si>
  <si>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</si>
  <si>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</si>
  <si>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</si>
  <si>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</si>
  <si>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</si>
  <si>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</si>
  <si>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</si>
  <si>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</si>
  <si>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</si>
  <si>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</si>
  <si>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</si>
  <si>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</si>
  <si>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</si>
  <si>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</si>
  <si>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</si>
  <si>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</si>
  <si>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</si>
  <si>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</si>
  <si>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</si>
  <si>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</si>
  <si>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</si>
  <si>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</si>
  <si>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</si>
  <si>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</si>
  <si>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</si>
  <si>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</si>
  <si>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</si>
  <si>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</si>
  <si>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</si>
  <si>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</si>
  <si>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</si>
  <si>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</si>
  <si>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</si>
  <si>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</si>
  <si>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</si>
  <si>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</si>
  <si>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</si>
  <si>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</si>
  <si>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</si>
  <si>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</si>
  <si>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</si>
  <si>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</si>
  <si>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</si>
  <si>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</si>
  <si>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</si>
  <si>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</si>
  <si>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</si>
  <si>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</si>
  <si>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</si>
  <si>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</si>
  <si>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</si>
  <si>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</si>
  <si>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</si>
  <si>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</si>
  <si>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</si>
  <si>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</si>
  <si>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</si>
  <si>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</si>
  <si>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</si>
  <si>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</si>
  <si>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</si>
  <si>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</si>
  <si>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</si>
  <si>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</si>
  <si>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</si>
  <si>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</si>
  <si>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</si>
  <si>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</si>
  <si>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</si>
  <si>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</si>
  <si>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</si>
  <si>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</si>
  <si>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</si>
  <si>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</si>
  <si>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</si>
  <si>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</si>
  <si>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</si>
  <si>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</si>
  <si>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</si>
  <si>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</si>
  <si>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</si>
  <si>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</si>
  <si>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</si>
  <si>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</si>
  <si>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</si>
  <si>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</si>
  <si>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</si>
  <si>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</si>
  <si>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</si>
  <si>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</si>
  <si>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</si>
  <si>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</si>
  <si>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</si>
  <si>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</si>
  <si>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</si>
  <si>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</si>
  <si>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</si>
  <si>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</si>
  <si>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</si>
  <si>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</si>
  <si>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</si>
  <si>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</si>
  <si>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</si>
  <si>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</si>
  <si>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</si>
  <si>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</si>
  <si>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</si>
  <si>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</si>
  <si>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</si>
  <si>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</si>
  <si>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</si>
  <si>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</si>
  <si>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</si>
  <si>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</si>
  <si>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</si>
  <si>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</si>
  <si>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</si>
  <si>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</si>
  <si>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</si>
  <si>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</si>
  <si>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</si>
  <si>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</si>
  <si>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</si>
  <si>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</si>
  <si>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</si>
  <si>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</si>
  <si>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</si>
  <si>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</si>
  <si>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</si>
  <si>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</si>
  <si>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</si>
  <si>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</si>
  <si>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</si>
  <si>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</si>
  <si>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</si>
  <si>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</si>
  <si>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</si>
  <si>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</si>
  <si>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</si>
  <si>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</si>
  <si>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</si>
  <si>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</si>
  <si>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</si>
  <si>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</si>
  <si>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</si>
  <si>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</si>
  <si>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</si>
  <si>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</si>
  <si>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</si>
  <si>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</si>
  <si>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</si>
  <si>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</si>
  <si>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</si>
  <si>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</si>
  <si>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</si>
  <si>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</si>
  <si>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</si>
  <si>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</si>
  <si>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</si>
  <si>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</si>
  <si>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</si>
  <si>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</si>
  <si>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</si>
  <si>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</si>
  <si>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</si>
  <si>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</si>
  <si>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</si>
  <si>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</si>
  <si>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</si>
  <si>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</si>
  <si>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</si>
  <si>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</si>
  <si>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</si>
  <si>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</si>
  <si>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</si>
  <si>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</si>
  <si>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</si>
  <si>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</si>
  <si>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</si>
  <si>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</si>
  <si>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</si>
  <si>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</si>
  <si>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</si>
  <si>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</si>
  <si>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</si>
  <si>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</si>
  <si>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</si>
  <si>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</si>
  <si>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</si>
  <si>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</si>
  <si>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</si>
  <si>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</si>
  <si>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</si>
  <si>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</si>
  <si>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</si>
  <si>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</si>
  <si>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</si>
  <si>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</si>
  <si>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</si>
  <si>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</si>
  <si>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</si>
  <si>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</si>
  <si>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</si>
  <si>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</si>
  <si>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</si>
  <si>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</si>
  <si>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</si>
  <si>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</si>
  <si>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</si>
  <si>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</si>
  <si>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</si>
  <si>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</si>
  <si>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</si>
  <si>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</si>
  <si>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</si>
  <si>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</si>
  <si>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</si>
  <si>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</si>
  <si>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</si>
  <si>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</si>
  <si>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</si>
  <si>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</si>
  <si>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</si>
  <si>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</si>
  <si>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</si>
  <si>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</si>
  <si>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</si>
  <si>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</si>
  <si>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</si>
  <si>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</si>
  <si>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</si>
  <si>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</si>
  <si>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</si>
  <si>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</si>
  <si>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</si>
  <si>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</si>
  <si>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</si>
  <si>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</si>
  <si>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</si>
  <si>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</si>
  <si>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</si>
  <si>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</si>
  <si>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</si>
  <si>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</si>
  <si>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</si>
  <si>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</si>
  <si>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</si>
  <si>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</si>
  <si>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</si>
  <si>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</si>
  <si>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</si>
  <si>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</si>
  <si>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</si>
  <si>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</si>
  <si>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</si>
  <si>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</si>
  <si>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</si>
  <si>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</si>
  <si>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</si>
  <si>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</si>
  <si>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</si>
  <si>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</si>
  <si>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</si>
  <si>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</si>
  <si>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</si>
  <si>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</si>
  <si>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</si>
  <si>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</si>
  <si>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</si>
  <si>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</si>
  <si>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</si>
  <si>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</si>
  <si>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</si>
  <si>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</si>
  <si>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</si>
  <si>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</si>
  <si>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</si>
  <si>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</si>
  <si>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</si>
  <si>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</si>
  <si>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</si>
  <si>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</si>
  <si>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</si>
  <si>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</si>
  <si>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</si>
  <si>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</si>
  <si>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</si>
  <si>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</si>
  <si>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</si>
  <si>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</si>
  <si>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</si>
  <si>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</si>
  <si>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</si>
  <si>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</si>
  <si>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</si>
  <si>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</si>
  <si>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</si>
  <si>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</si>
  <si>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</si>
  <si>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</si>
  <si>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</si>
  <si>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</si>
  <si>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</si>
  <si>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</si>
  <si>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</si>
  <si>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</si>
  <si>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</si>
  <si>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</si>
  <si>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</si>
  <si>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</si>
  <si>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</si>
  <si>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</si>
  <si>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</si>
  <si>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</si>
  <si>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</si>
  <si>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</si>
  <si>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</si>
  <si>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</si>
  <si>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</si>
  <si>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</si>
  <si>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</si>
  <si>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</si>
  <si>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</si>
  <si>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</si>
  <si>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</si>
  <si>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</si>
  <si>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</si>
  <si>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</si>
  <si>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</si>
  <si>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</si>
  <si>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</si>
  <si>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</si>
  <si>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</si>
  <si>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</si>
  <si>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</si>
  <si>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</si>
  <si>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</si>
  <si>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</si>
  <si>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</si>
  <si>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</si>
  <si>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</si>
  <si>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</si>
  <si>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</si>
  <si>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</si>
  <si>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</si>
  <si>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</si>
  <si>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</si>
  <si>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</si>
  <si>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</si>
  <si>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</si>
  <si>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</si>
  <si>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</si>
  <si>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</si>
  <si>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</si>
  <si>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</si>
  <si>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</si>
  <si>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</si>
  <si>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</si>
  <si>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</si>
  <si>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</si>
  <si>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</si>
  <si>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</si>
  <si>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</si>
  <si>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</si>
  <si>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</si>
  <si>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</si>
  <si>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</si>
  <si>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</si>
  <si>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</si>
  <si>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</si>
  <si>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</si>
  <si>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</si>
  <si>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</si>
  <si>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</si>
  <si>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</si>
  <si>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</si>
  <si>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</si>
  <si>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</si>
  <si>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</si>
  <si>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</si>
  <si>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</si>
  <si>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</si>
  <si>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</si>
  <si>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</si>
  <si>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</si>
  <si>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</si>
  <si>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</si>
  <si>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</si>
  <si>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</si>
  <si>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</si>
  <si>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</si>
  <si>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</si>
  <si>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</si>
  <si>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</si>
  <si>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</si>
  <si>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</si>
  <si>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</si>
  <si>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</si>
  <si>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</si>
  <si>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</si>
  <si>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</si>
  <si>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</si>
  <si>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</si>
  <si>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</si>
  <si>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</si>
  <si>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</si>
  <si>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</si>
  <si>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</si>
  <si>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</si>
  <si>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</si>
  <si>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</si>
  <si>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</si>
  <si>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</si>
  <si>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</si>
  <si>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</si>
  <si>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</si>
  <si>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</si>
  <si>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</si>
  <si>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</si>
  <si>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</si>
  <si>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</si>
  <si>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</si>
  <si>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</si>
  <si>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</si>
  <si>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</si>
  <si>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</si>
  <si>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</si>
  <si>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</si>
  <si>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</si>
  <si>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</si>
  <si>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</si>
  <si>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</si>
  <si>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</si>
  <si>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</si>
  <si>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</si>
  <si>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</si>
  <si>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</si>
  <si>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</si>
  <si>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</si>
  <si>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</si>
  <si>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</si>
  <si>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</si>
  <si>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</si>
  <si>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</si>
  <si>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</si>
  <si>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</si>
  <si>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</si>
  <si>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</si>
  <si>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</si>
  <si>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</si>
  <si>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</si>
  <si>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</si>
  <si>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</si>
  <si>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</si>
  <si>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</si>
  <si>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</si>
  <si>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</si>
  <si>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</si>
  <si>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</si>
  <si>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</si>
  <si>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</si>
  <si>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</si>
  <si>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</si>
  <si>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</si>
  <si>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</si>
  <si>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</si>
  <si>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</si>
  <si>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</si>
  <si>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</si>
  <si>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</si>
  <si>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</si>
  <si>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</si>
  <si>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</si>
  <si>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</si>
  <si>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</si>
  <si>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</si>
  <si>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</si>
  <si>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</si>
  <si>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</si>
  <si>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</si>
  <si>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</si>
  <si>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</si>
  <si>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</si>
  <si>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</si>
  <si>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</si>
  <si>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</si>
  <si>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</si>
  <si>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</si>
  <si>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</si>
  <si>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</si>
  <si>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</si>
  <si>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</si>
  <si>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</si>
  <si>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</si>
  <si>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</si>
  <si>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</si>
  <si>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</si>
  <si>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</si>
  <si>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</si>
  <si>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</si>
  <si>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</si>
  <si>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</si>
  <si>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</si>
  <si>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</si>
  <si>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</si>
  <si>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</si>
  <si>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</si>
  <si>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</si>
  <si>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</si>
  <si>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</si>
  <si>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</si>
  <si>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</si>
  <si>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</si>
  <si>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</si>
  <si>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</si>
  <si>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</si>
  <si>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</si>
  <si>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</si>
  <si>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</si>
  <si>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</si>
  <si>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</si>
  <si>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</si>
  <si>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</si>
  <si>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</si>
  <si>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</si>
  <si>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</si>
  <si>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</si>
  <si>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</si>
  <si>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</si>
  <si>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</si>
  <si>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</si>
  <si>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</si>
  <si>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</si>
  <si>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</si>
  <si>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</si>
  <si>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</si>
  <si>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</si>
  <si>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</si>
  <si>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</si>
  <si>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</si>
  <si>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</si>
  <si>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</si>
  <si>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</si>
  <si>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</si>
  <si>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</si>
  <si>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</si>
  <si>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</si>
  <si>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</si>
  <si>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</si>
  <si>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</si>
  <si>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</si>
  <si>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</si>
  <si>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</si>
  <si>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</si>
  <si>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</si>
  <si>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</si>
  <si>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</si>
  <si>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</si>
  <si>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</si>
  <si>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</si>
  <si>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</si>
  <si>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</si>
  <si>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</si>
  <si>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</si>
  <si>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</si>
  <si>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</si>
  <si>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</si>
  <si>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</si>
  <si>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</si>
  <si>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</si>
  <si>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</si>
  <si>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</si>
  <si>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</si>
  <si>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</si>
  <si>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</si>
  <si>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</si>
  <si>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</si>
  <si>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</si>
  <si>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</si>
  <si>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</si>
  <si>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</si>
  <si>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</si>
  <si>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</si>
  <si>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</si>
  <si>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</si>
  <si>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</si>
  <si>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</si>
  <si>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</si>
  <si>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</si>
  <si>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</si>
  <si>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</si>
  <si>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</si>
  <si>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</si>
  <si>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</si>
  <si>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</si>
  <si>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</si>
  <si>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</si>
  <si>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</si>
  <si>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</si>
  <si>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</si>
  <si>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</si>
  <si>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</si>
  <si>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</si>
  <si>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</si>
  <si>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</si>
  <si>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</si>
  <si>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</si>
  <si>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</si>
  <si>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</si>
  <si>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</si>
  <si>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</si>
  <si>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</si>
  <si>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</si>
  <si>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</si>
  <si>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</si>
  <si>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</si>
  <si>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</si>
  <si>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</si>
  <si>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</si>
  <si>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</si>
  <si>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</si>
  <si>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</si>
  <si>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</si>
  <si>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</si>
  <si>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</si>
  <si>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</si>
  <si>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</si>
  <si>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</si>
  <si>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</si>
  <si>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</si>
  <si>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</si>
  <si>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</si>
  <si>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</si>
  <si>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</si>
  <si>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</si>
  <si>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</si>
  <si>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</si>
  <si>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</si>
  <si>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</si>
  <si>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</si>
  <si>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</si>
  <si>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</si>
  <si>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</si>
  <si>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</si>
  <si>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</si>
  <si>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</si>
  <si>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</si>
  <si>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</si>
  <si>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</si>
  <si>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</si>
  <si>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</si>
  <si>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</si>
  <si>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</si>
  <si>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</si>
  <si>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</si>
  <si>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</si>
  <si>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</si>
  <si>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</si>
  <si>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</si>
  <si>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</si>
  <si>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</si>
  <si>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</si>
  <si>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</si>
  <si>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</si>
  <si>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</si>
  <si>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</si>
  <si>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</si>
  <si>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</si>
  <si>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</si>
  <si>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</si>
  <si>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</si>
  <si>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</si>
  <si>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</si>
  <si>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</si>
  <si>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</si>
  <si>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</si>
  <si>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</si>
  <si>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</si>
  <si>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</si>
  <si>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</si>
  <si>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</si>
  <si>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</si>
  <si>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</si>
  <si>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</si>
  <si>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</si>
  <si>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</si>
  <si>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</si>
  <si>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</si>
  <si>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</si>
  <si>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</si>
  <si>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</si>
  <si>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</si>
  <si>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</si>
  <si>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</si>
  <si>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</si>
  <si>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</si>
  <si>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</si>
  <si>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</si>
  <si>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</si>
  <si>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</si>
  <si>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</si>
  <si>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</si>
  <si>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</si>
  <si>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</si>
  <si>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</si>
  <si>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</si>
  <si>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</si>
  <si>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</si>
  <si>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</si>
  <si>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</si>
  <si>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</si>
  <si>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</si>
  <si>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</si>
  <si>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</si>
  <si>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</si>
  <si>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</si>
  <si>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</si>
  <si>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</si>
  <si>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</si>
  <si>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</si>
  <si>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</si>
  <si>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</si>
  <si>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</si>
  <si>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</si>
  <si>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</si>
  <si>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</si>
  <si>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</si>
  <si>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</si>
  <si>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</si>
  <si>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</si>
  <si>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</si>
  <si>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</si>
  <si>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</si>
  <si>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</si>
  <si>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</si>
  <si>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</si>
  <si>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</si>
  <si>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</si>
  <si>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</si>
  <si>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</si>
  <si>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</si>
  <si>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</si>
  <si>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</si>
  <si>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</si>
  <si>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</si>
  <si>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</si>
  <si>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</si>
  <si>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</si>
  <si>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</si>
  <si>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</si>
  <si>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</si>
  <si>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</si>
  <si>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</si>
  <si>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</si>
  <si>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</si>
  <si>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</si>
  <si>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</si>
  <si>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</si>
  <si>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</si>
  <si>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</si>
  <si>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</si>
  <si>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</si>
  <si>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</si>
  <si>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</si>
  <si>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</si>
  <si>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</si>
  <si>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</si>
  <si>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</si>
  <si>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</si>
  <si>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</si>
  <si>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</si>
  <si>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</si>
  <si>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</si>
  <si>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</si>
  <si>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</si>
  <si>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</si>
  <si>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</si>
  <si>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</si>
  <si>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</si>
  <si>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</si>
  <si>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</si>
  <si>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</si>
  <si>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</si>
  <si>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</si>
  <si>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</si>
  <si>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</si>
  <si>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</si>
  <si>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</si>
  <si>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</si>
  <si>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</si>
  <si>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</si>
  <si>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</si>
  <si>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</si>
  <si>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</si>
  <si>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</si>
  <si>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</si>
  <si>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</si>
  <si>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</si>
  <si>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</si>
  <si>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</si>
  <si>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</si>
  <si>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</si>
  <si>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</si>
  <si>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</si>
  <si>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</si>
  <si>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</si>
  <si>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</si>
  <si>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</si>
  <si>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</si>
  <si>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</si>
  <si>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</si>
  <si>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</si>
  <si>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</si>
  <si>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</si>
  <si>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</si>
  <si>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</si>
  <si>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</si>
  <si>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</si>
  <si>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</si>
  <si>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</si>
  <si>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</si>
  <si>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</si>
  <si>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</si>
  <si>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</si>
  <si>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</si>
  <si>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</si>
  <si>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</si>
  <si>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</si>
  <si>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</si>
  <si>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</si>
  <si>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</si>
  <si>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</si>
  <si>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</si>
  <si>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</si>
  <si>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</si>
  <si>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</si>
  <si>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</si>
  <si>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</si>
  <si>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</si>
  <si>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</si>
  <si>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</si>
  <si>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</si>
  <si>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</si>
  <si>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</si>
  <si>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</si>
  <si>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</si>
  <si>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</si>
  <si>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</si>
  <si>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</si>
  <si>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</si>
  <si>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</si>
  <si>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</si>
  <si>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</si>
  <si>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</si>
  <si>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</si>
  <si>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</si>
  <si>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</si>
  <si>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</si>
  <si>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</si>
  <si>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</si>
  <si>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</si>
  <si>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</si>
  <si>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</si>
  <si>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</si>
  <si>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</si>
  <si>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</si>
  <si>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</si>
  <si>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</si>
  <si>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</si>
  <si>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</si>
  <si>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</si>
  <si>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</si>
  <si>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</si>
  <si>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</si>
  <si>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</si>
  <si>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</si>
  <si>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</si>
  <si>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</si>
  <si>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</si>
  <si>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</si>
  <si>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</si>
  <si>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</si>
  <si>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</si>
  <si>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</si>
  <si>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</si>
  <si>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</si>
  <si>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</si>
  <si>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</si>
  <si>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</si>
  <si>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</si>
  <si>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</si>
  <si>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</si>
  <si>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</si>
  <si>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</si>
  <si>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</si>
  <si>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</si>
  <si>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</si>
  <si>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</si>
  <si>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</si>
  <si>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</si>
  <si>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</si>
  <si>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</si>
  <si>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</si>
  <si>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</si>
  <si>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</si>
  <si>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</si>
  <si>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</si>
  <si>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</si>
  <si>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</si>
  <si>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</si>
  <si>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</si>
  <si>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</si>
  <si>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</si>
  <si>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</si>
  <si>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</si>
  <si>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</si>
  <si>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</si>
  <si>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</si>
  <si>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</si>
  <si>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</si>
  <si>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</si>
  <si>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</si>
  <si>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</si>
  <si>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</si>
  <si>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</si>
  <si>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</si>
  <si>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</si>
  <si>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</si>
  <si>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</si>
  <si>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</si>
  <si>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</si>
  <si>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</si>
  <si>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</si>
  <si>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</si>
  <si>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</si>
  <si>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</si>
  <si>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</si>
  <si>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</si>
  <si>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</si>
  <si>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</si>
  <si>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</si>
  <si>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</si>
  <si>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</si>
  <si>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</si>
  <si>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</si>
  <si>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</si>
  <si>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</si>
  <si>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</si>
  <si>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</si>
  <si>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</si>
  <si>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</si>
  <si>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</si>
  <si>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</si>
  <si>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</si>
  <si>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</si>
  <si>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</si>
  <si>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</si>
  <si>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</si>
  <si>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</si>
  <si>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</si>
  <si>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</si>
  <si>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</si>
  <si>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</si>
  <si>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</si>
  <si>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</si>
  <si>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</si>
  <si>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</si>
  <si>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</si>
  <si>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</si>
  <si>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</si>
  <si>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</si>
  <si>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</si>
  <si>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</si>
  <si>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</si>
  <si>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</si>
  <si>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</si>
  <si>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</si>
  <si>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</si>
  <si>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</si>
  <si>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</si>
  <si>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</si>
  <si>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</si>
  <si>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</si>
  <si>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</si>
  <si>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</si>
  <si>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</si>
  <si>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</si>
  <si>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</si>
  <si>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</si>
  <si>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</si>
  <si>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</si>
  <si>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</si>
  <si>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</si>
  <si>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</si>
  <si>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</si>
  <si>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</si>
  <si>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</si>
  <si>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</si>
  <si>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</si>
  <si>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</si>
  <si>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</si>
  <si>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</si>
  <si>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</si>
  <si>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</si>
  <si>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</si>
  <si>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</si>
  <si>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</si>
  <si>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</si>
  <si>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</si>
  <si>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</si>
  <si>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</si>
  <si>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</si>
  <si>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</si>
  <si>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</si>
  <si>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</si>
  <si>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</si>
  <si>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</si>
  <si>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</si>
  <si>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</si>
  <si>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</si>
  <si>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</si>
  <si>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</si>
  <si>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</si>
  <si>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</si>
  <si>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</si>
  <si>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</si>
  <si>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</si>
  <si>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</si>
  <si>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</si>
  <si>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</si>
  <si>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</si>
  <si>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</si>
  <si>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</si>
  <si>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</si>
  <si>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</si>
  <si>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</si>
  <si>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</si>
  <si>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</si>
  <si>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</si>
  <si>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</si>
  <si>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</si>
  <si>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</si>
  <si>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</si>
  <si>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</si>
  <si>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</si>
  <si>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</si>
  <si>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</si>
  <si>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</si>
  <si>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</si>
  <si>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</si>
  <si>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</si>
  <si>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</si>
  <si>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</si>
  <si>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</si>
  <si>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</si>
  <si>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</si>
  <si>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</si>
  <si>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</si>
  <si>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</si>
  <si>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</si>
  <si>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</si>
  <si>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</si>
  <si>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</si>
  <si>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</si>
  <si>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</si>
  <si>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</si>
  <si>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</si>
  <si>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</si>
  <si>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</si>
  <si>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</si>
  <si>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</si>
  <si>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</si>
  <si>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</si>
  <si>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</si>
  <si>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</si>
  <si>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</si>
  <si>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</si>
  <si>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</si>
  <si>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</si>
  <si>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</si>
  <si>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</si>
  <si>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</si>
  <si>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</si>
  <si>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</si>
  <si>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</si>
  <si>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</si>
  <si>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</si>
  <si>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</si>
  <si>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</si>
  <si>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</si>
  <si>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</si>
  <si>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</si>
  <si>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</si>
  <si>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</si>
  <si>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</si>
  <si>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</si>
  <si>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</si>
  <si>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</si>
  <si>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</si>
  <si>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</si>
  <si>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</si>
  <si>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</si>
  <si>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</si>
  <si>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</si>
  <si>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</si>
  <si>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</si>
  <si>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</si>
  <si>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</si>
  <si>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</si>
  <si>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</si>
  <si>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</si>
  <si>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</si>
  <si>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</si>
  <si>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</si>
  <si>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</si>
  <si>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</si>
  <si>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</si>
  <si>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</si>
  <si>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</si>
  <si>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</si>
  <si>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</si>
  <si>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</si>
  <si>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</si>
  <si>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</si>
  <si>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</si>
  <si>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</si>
  <si>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</si>
  <si>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</si>
  <si>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</si>
  <si>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</si>
  <si>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</si>
  <si>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</si>
  <si>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</si>
  <si>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</si>
  <si>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</si>
  <si>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</si>
  <si>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</si>
  <si>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</si>
  <si>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</si>
  <si>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</si>
  <si>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</si>
  <si>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</si>
  <si>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</si>
  <si>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</si>
  <si>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</si>
  <si>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</si>
  <si>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</si>
  <si>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</si>
  <si>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</si>
  <si>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</si>
  <si>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</si>
  <si>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</si>
  <si>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</si>
  <si>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</si>
  <si>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</si>
  <si>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</si>
  <si>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</si>
  <si>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</si>
  <si>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</si>
  <si>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</si>
  <si>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</si>
  <si>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</si>
  <si>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</si>
  <si>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</si>
  <si>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</si>
  <si>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</si>
  <si>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</si>
  <si>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</si>
  <si>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</si>
  <si>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</si>
  <si>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</si>
  <si>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</si>
  <si>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</si>
  <si>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</si>
  <si>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</si>
  <si>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</si>
  <si>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</si>
  <si>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</si>
  <si>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</si>
  <si>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</si>
  <si>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</si>
  <si>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</si>
  <si>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</si>
  <si>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</si>
  <si>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</si>
  <si>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</si>
  <si>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</si>
  <si>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</si>
  <si>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</si>
  <si>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</si>
  <si>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</si>
  <si>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</si>
  <si>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</si>
  <si>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</si>
  <si>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</si>
  <si>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</si>
  <si>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</si>
  <si>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</si>
  <si>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</si>
  <si>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</si>
  <si>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</si>
  <si>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</si>
  <si>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</si>
  <si>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</si>
  <si>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</si>
  <si>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</si>
  <si>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</si>
  <si>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</si>
  <si>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</si>
  <si>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</si>
  <si>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</si>
  <si>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</si>
  <si>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</si>
  <si>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</si>
  <si>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</si>
  <si>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</si>
  <si>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</si>
  <si>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</si>
  <si>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</si>
  <si>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</si>
  <si>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</si>
  <si>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</si>
  <si>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</si>
  <si>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</si>
  <si>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</si>
  <si>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</si>
  <si>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</si>
  <si>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</si>
  <si>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</si>
  <si>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</si>
  <si>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</si>
  <si>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</si>
  <si>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</si>
  <si>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</si>
  <si>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</si>
  <si>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</si>
  <si>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</si>
  <si>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</si>
  <si>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</si>
  <si>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</si>
  <si>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</si>
  <si>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</si>
  <si>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</si>
  <si>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</si>
  <si>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</si>
  <si>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</si>
  <si>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</si>
  <si>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</si>
  <si>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</si>
  <si>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</si>
  <si>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</si>
  <si>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</si>
  <si>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</si>
  <si>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</si>
  <si>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</si>
  <si>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</si>
  <si>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</si>
  <si>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</si>
  <si>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</si>
  <si>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</si>
  <si>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</si>
  <si>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</si>
  <si>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</si>
  <si>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</si>
  <si>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</si>
  <si>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</si>
  <si>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</si>
  <si>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</si>
  <si>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</si>
  <si>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</si>
  <si>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</si>
  <si>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</si>
  <si>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</si>
  <si>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</si>
  <si>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</si>
  <si>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</si>
  <si>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</si>
  <si>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</si>
  <si>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</si>
  <si>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</si>
  <si>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</si>
  <si>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</si>
  <si>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</si>
  <si>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</si>
  <si>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</si>
  <si>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</si>
  <si>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</si>
  <si>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</si>
  <si>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</si>
  <si>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</si>
  <si>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</si>
  <si>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</si>
  <si>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</si>
  <si>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</si>
  <si>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</si>
  <si>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</si>
  <si>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</si>
  <si>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</si>
  <si>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</si>
  <si>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</si>
  <si>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</si>
  <si>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</si>
  <si>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</si>
  <si>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</si>
  <si>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</si>
  <si>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</si>
  <si>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</si>
  <si>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</si>
  <si>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</si>
  <si>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</si>
  <si>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</si>
  <si>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</si>
  <si>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</si>
  <si>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</si>
  <si>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</si>
  <si>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</si>
  <si>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</si>
  <si>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</si>
  <si>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</si>
  <si>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</si>
  <si>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</si>
  <si>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</si>
  <si>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</si>
  <si>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</si>
  <si>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</si>
  <si>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</si>
  <si>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</si>
  <si>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</si>
  <si>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</si>
  <si>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</si>
  <si>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</si>
  <si>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</si>
  <si>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</si>
  <si>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</si>
  <si>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</si>
  <si>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</si>
  <si>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</si>
  <si>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</si>
  <si>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</si>
  <si>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</si>
  <si>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</si>
  <si>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</si>
  <si>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</si>
  <si>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</si>
  <si>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</si>
  <si>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</si>
  <si>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</si>
  <si>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</si>
  <si>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</si>
  <si>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</si>
  <si>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</si>
  <si>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</si>
  <si>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</si>
  <si>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</si>
  <si>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</si>
  <si>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</si>
  <si>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</si>
  <si>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</si>
  <si>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</si>
  <si>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</si>
  <si>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</si>
  <si>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</si>
  <si>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</si>
  <si>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</si>
  <si>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</si>
  <si>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</si>
  <si>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</si>
  <si>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</si>
  <si>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</si>
  <si>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</si>
  <si>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</si>
  <si>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</si>
  <si>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</si>
  <si>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</si>
  <si>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</si>
  <si>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</si>
  <si>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</si>
  <si>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</si>
  <si>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</si>
  <si>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</si>
  <si>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</si>
  <si>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</si>
  <si>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</si>
  <si>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</si>
  <si>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</si>
  <si>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</si>
  <si>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</si>
  <si>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</si>
  <si>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</si>
  <si>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</si>
  <si>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</si>
  <si>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</si>
  <si>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</si>
  <si>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</si>
  <si>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</si>
  <si>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</si>
  <si>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</si>
  <si>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</si>
  <si>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</si>
  <si>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</si>
  <si>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</si>
  <si>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</si>
  <si>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</si>
  <si>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</si>
  <si>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</si>
  <si>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</si>
  <si>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</si>
  <si>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</si>
  <si>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</si>
  <si>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</si>
  <si>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</si>
  <si>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</si>
  <si>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</si>
  <si>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</si>
  <si>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</si>
  <si>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</si>
  <si>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</si>
  <si>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</si>
  <si>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</si>
  <si>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</si>
  <si>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</si>
  <si>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</si>
  <si>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</si>
  <si>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</si>
  <si>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</si>
  <si>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</si>
  <si>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</si>
  <si>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</si>
  <si>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</si>
  <si>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</si>
  <si>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</si>
  <si>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</si>
  <si>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</si>
  <si>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</si>
  <si>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</si>
  <si>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</si>
  <si>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</si>
  <si>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</si>
  <si>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</si>
  <si>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</si>
  <si>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</si>
  <si>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</si>
  <si>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</si>
  <si>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</si>
  <si>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</si>
  <si>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</si>
  <si>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</si>
  <si>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</si>
  <si>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</si>
  <si>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</si>
  <si>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</si>
  <si>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</si>
  <si>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</si>
  <si>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</si>
  <si>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</si>
  <si>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</si>
  <si>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</si>
  <si>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</si>
  <si>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</si>
  <si>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</si>
  <si>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</si>
  <si>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</si>
  <si>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</si>
  <si>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</si>
  <si>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</si>
  <si>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</si>
  <si>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</si>
  <si>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</si>
  <si>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</si>
  <si>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</si>
  <si>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</si>
  <si>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</si>
  <si>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</si>
  <si>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</si>
  <si>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</si>
  <si>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</si>
  <si>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</si>
  <si>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</si>
  <si>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</si>
  <si>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</si>
  <si>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</si>
  <si>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</si>
  <si>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</si>
  <si>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</si>
  <si>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</si>
  <si>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</si>
  <si>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</si>
  <si>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</si>
  <si>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</si>
  <si>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</si>
  <si>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</si>
  <si>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</si>
  <si>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</si>
  <si>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</si>
  <si>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</si>
  <si>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</si>
  <si>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</si>
  <si>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</si>
  <si>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</si>
  <si>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</si>
  <si>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</si>
  <si>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</si>
  <si>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</si>
  <si>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</si>
  <si>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</si>
  <si>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</si>
  <si>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</si>
  <si>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</si>
  <si>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</si>
  <si>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</si>
  <si>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</si>
  <si>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</si>
  <si>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</si>
  <si>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</si>
  <si>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</si>
  <si>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</si>
  <si>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</si>
  <si>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</si>
  <si>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</si>
  <si>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</si>
  <si>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</si>
  <si>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</si>
  <si>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</si>
  <si>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</si>
  <si>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</si>
  <si>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</si>
  <si>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</si>
  <si>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</si>
  <si>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</si>
  <si>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</si>
  <si>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</si>
  <si>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</si>
  <si>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</si>
  <si>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</si>
  <si>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</si>
  <si>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</si>
  <si>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</si>
  <si>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</si>
  <si>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</si>
  <si>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</si>
  <si>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</si>
  <si>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</si>
  <si>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</si>
  <si>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</si>
  <si>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</si>
  <si>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</si>
  <si>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</si>
  <si>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</si>
  <si>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</si>
  <si>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</si>
  <si>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</si>
  <si>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</si>
  <si>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</si>
  <si>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</si>
  <si>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</si>
  <si>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</si>
  <si>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</si>
  <si>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</si>
  <si>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</si>
  <si>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</si>
  <si>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</si>
  <si>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</si>
  <si>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</si>
  <si>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</si>
  <si>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</si>
  <si>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</si>
  <si>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</si>
  <si>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</si>
  <si>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</si>
  <si>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</si>
  <si>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</si>
  <si>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</si>
  <si>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</si>
  <si>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</si>
  <si>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</si>
  <si>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</si>
  <si>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</si>
  <si>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</si>
  <si>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</si>
  <si>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</si>
  <si>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</si>
  <si>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</si>
  <si>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</si>
  <si>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</si>
  <si>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</si>
  <si>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</si>
  <si>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</si>
  <si>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</si>
  <si>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</si>
  <si>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</si>
  <si>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</si>
  <si>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</si>
  <si>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</si>
  <si>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</si>
  <si>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</si>
  <si>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</si>
  <si>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</si>
  <si>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</si>
  <si>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</si>
  <si>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</si>
  <si>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</si>
  <si>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</si>
  <si>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</si>
  <si>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</si>
  <si>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</si>
  <si>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</si>
  <si>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</si>
  <si>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</si>
  <si>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</si>
  <si>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</si>
  <si>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</si>
  <si>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</si>
  <si>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</si>
  <si>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</si>
  <si>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</si>
  <si>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</si>
  <si>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</si>
  <si>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</si>
  <si>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</si>
  <si>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</si>
  <si>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</si>
  <si>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</si>
  <si>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</si>
  <si>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</si>
  <si>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</si>
  <si>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</si>
  <si>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</si>
  <si>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</si>
  <si>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</si>
  <si>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</si>
  <si>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</si>
  <si>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</si>
  <si>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</si>
  <si>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</si>
  <si>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</si>
  <si>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</si>
  <si>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</si>
  <si>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</si>
  <si>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</si>
  <si>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</si>
  <si>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</si>
  <si>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</si>
  <si>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</si>
  <si>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</si>
  <si>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</si>
  <si>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</si>
  <si>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</si>
  <si>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</si>
  <si>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</si>
  <si>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</si>
  <si>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</si>
  <si>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</si>
  <si>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</si>
  <si>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</si>
  <si>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</si>
  <si>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</si>
  <si>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</si>
  <si>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</si>
  <si>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</si>
  <si>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</si>
  <si>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</si>
  <si>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</si>
  <si>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</si>
  <si>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</si>
  <si>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</si>
  <si>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</si>
  <si>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</si>
  <si>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</si>
  <si>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</si>
  <si>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</si>
  <si>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</si>
  <si>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</si>
  <si>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</si>
  <si>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</si>
  <si>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</si>
  <si>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</si>
  <si>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</si>
  <si>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</si>
  <si>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</si>
  <si>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</si>
  <si>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</si>
  <si>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</si>
  <si>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</si>
  <si>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</si>
  <si>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</si>
  <si>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</si>
  <si>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</si>
  <si>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</si>
  <si>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</si>
  <si>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</si>
  <si>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</si>
  <si>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</si>
  <si>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</si>
  <si>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</si>
  <si>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</si>
  <si>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</si>
  <si>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</si>
  <si>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</si>
  <si>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</si>
  <si>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</si>
  <si>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</si>
  <si>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</si>
  <si>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</si>
  <si>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</si>
  <si>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</si>
  <si>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</si>
  <si>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</si>
  <si>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</si>
  <si>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</si>
  <si>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</si>
  <si>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</si>
  <si>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</si>
  <si>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</si>
  <si>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</si>
  <si>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</si>
  <si>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</si>
  <si>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</si>
  <si>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</si>
  <si>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</si>
  <si>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</si>
  <si>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</si>
  <si>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</si>
  <si>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</si>
  <si>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</si>
  <si>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</si>
  <si>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</si>
  <si>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</si>
  <si>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</si>
  <si>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</si>
  <si>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</si>
  <si>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</si>
  <si>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</si>
  <si>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</si>
  <si>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</si>
  <si>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</si>
  <si>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</si>
  <si>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</si>
  <si>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</si>
  <si>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</si>
  <si>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</si>
  <si>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</si>
  <si>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</si>
  <si>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</si>
  <si>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</si>
  <si>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</si>
  <si>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</si>
  <si>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</si>
  <si>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</si>
  <si>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</si>
  <si>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</si>
  <si>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</si>
  <si>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</si>
  <si>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</si>
  <si>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</si>
  <si>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</si>
  <si>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</si>
  <si>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</si>
  <si>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</si>
  <si>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</si>
  <si>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</si>
  <si>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</si>
  <si>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</si>
  <si>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</si>
  <si>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</si>
  <si>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</si>
  <si>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</si>
  <si>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</si>
  <si>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</si>
  <si>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</si>
  <si>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</si>
  <si>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</si>
  <si>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</si>
  <si>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</si>
  <si>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</si>
  <si>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</si>
  <si>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</si>
  <si>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</si>
  <si>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</si>
  <si>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</si>
  <si>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</si>
  <si>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</si>
  <si>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</si>
  <si>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</si>
  <si>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</si>
  <si>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</si>
  <si>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</si>
  <si>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</si>
  <si>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</si>
  <si>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</si>
  <si>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</si>
  <si>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</si>
  <si>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</si>
  <si>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</si>
  <si>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</si>
  <si>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</si>
  <si>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</si>
  <si>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</si>
  <si>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</si>
  <si>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</si>
  <si>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</si>
  <si>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</si>
  <si>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</si>
  <si>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</si>
  <si>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</si>
  <si>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</si>
  <si>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</si>
  <si>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</si>
  <si>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</si>
  <si>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</si>
  <si>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</si>
  <si>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</si>
  <si>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</si>
  <si>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</si>
  <si>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</si>
  <si>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</si>
  <si>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</si>
  <si>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</si>
  <si>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</si>
  <si>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</si>
  <si>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</si>
  <si>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</si>
  <si>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</si>
  <si>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</si>
  <si>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</si>
  <si>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</si>
  <si>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</si>
  <si>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</si>
  <si>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</si>
  <si>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</si>
  <si>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</si>
  <si>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</si>
  <si>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</si>
  <si>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</si>
  <si>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</si>
  <si>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</si>
  <si>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</si>
  <si>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</si>
  <si>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</si>
  <si>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</si>
  <si>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</si>
  <si>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</si>
  <si>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</si>
  <si>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</si>
  <si>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</si>
  <si>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</si>
  <si>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</si>
  <si>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</si>
  <si>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</si>
  <si>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</si>
  <si>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</si>
  <si>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</si>
  <si>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</si>
  <si>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</si>
  <si>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</si>
  <si>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</si>
  <si>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</si>
  <si>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</si>
  <si>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</si>
  <si>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</si>
  <si>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</si>
  <si>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</si>
  <si>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</si>
  <si>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</si>
  <si>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</si>
  <si>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</si>
  <si>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</si>
  <si>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</si>
  <si>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</si>
  <si>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</si>
  <si>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</si>
  <si>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</si>
  <si>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</si>
  <si>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</si>
  <si>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</si>
  <si>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</si>
  <si>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</si>
  <si>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</si>
  <si>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</si>
  <si>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</si>
  <si>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</si>
  <si>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</si>
  <si>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</si>
  <si>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</si>
  <si>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</si>
  <si>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</si>
  <si>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</si>
  <si>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</si>
  <si>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</si>
  <si>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</si>
  <si>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</si>
  <si>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</si>
  <si>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</si>
  <si>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</si>
  <si>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</si>
  <si>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</si>
  <si>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</si>
  <si>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</si>
  <si>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</si>
  <si>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</si>
  <si>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</si>
  <si>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</si>
  <si>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</si>
  <si>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</si>
  <si>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</si>
  <si>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</si>
  <si>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</si>
  <si>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</si>
  <si>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</si>
  <si>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</si>
  <si>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</si>
  <si>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</si>
  <si>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</si>
  <si>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</si>
  <si>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</si>
  <si>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</si>
  <si>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</si>
  <si>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</si>
  <si>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</si>
  <si>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</si>
  <si>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</si>
  <si>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</si>
  <si>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</si>
  <si>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</si>
  <si>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</si>
  <si>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</si>
  <si>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</si>
  <si>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</si>
  <si>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</si>
  <si>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</si>
  <si>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</si>
  <si>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</si>
  <si>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</si>
  <si>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</si>
  <si>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</si>
  <si>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</si>
  <si>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</si>
  <si>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</si>
  <si>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</si>
  <si>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</si>
  <si>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</si>
  <si>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</si>
  <si>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</si>
  <si>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</si>
  <si>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</si>
  <si>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</si>
  <si>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</si>
  <si>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</si>
  <si>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</si>
  <si>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</si>
  <si>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</si>
  <si>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</si>
  <si>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</si>
  <si>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</si>
  <si>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</si>
  <si>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</si>
  <si>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</si>
  <si>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</si>
  <si>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</si>
  <si>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</si>
  <si>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</si>
  <si>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</si>
  <si>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</si>
  <si>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</si>
  <si>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</si>
  <si>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</si>
  <si>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</si>
  <si>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</si>
  <si>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</si>
  <si>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</si>
  <si>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</si>
  <si>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</si>
  <si>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</si>
  <si>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</si>
  <si>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</si>
  <si>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</si>
  <si>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</si>
  <si>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</si>
  <si>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</si>
  <si>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</si>
  <si>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</si>
  <si>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</si>
  <si>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</si>
  <si>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</si>
  <si>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</si>
  <si>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</si>
  <si>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</si>
  <si>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</si>
  <si>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</si>
  <si>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</si>
  <si>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</si>
  <si>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</si>
  <si>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</si>
  <si>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</si>
  <si>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</si>
  <si>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</si>
  <si>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</si>
  <si>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</si>
  <si>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</si>
  <si>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</si>
  <si>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</si>
  <si>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</si>
  <si>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</si>
  <si>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</si>
  <si>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</si>
  <si>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</si>
  <si>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</si>
  <si>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</si>
  <si>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</si>
  <si>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</si>
  <si>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</si>
  <si>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</si>
  <si>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</si>
  <si>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</si>
  <si>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</si>
  <si>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</si>
  <si>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</si>
  <si>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</si>
  <si>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</si>
  <si>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</si>
  <si>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</si>
  <si>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</si>
  <si>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</si>
  <si>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</si>
  <si>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</si>
  <si>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</si>
  <si>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</si>
  <si>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</si>
  <si>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</si>
  <si>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</si>
  <si>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</si>
  <si>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</si>
  <si>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</si>
  <si>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</si>
  <si>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</si>
  <si>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</si>
  <si>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</si>
  <si>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</si>
  <si>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</si>
  <si>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</si>
  <si>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</si>
  <si>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</si>
  <si>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</si>
  <si>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</si>
  <si>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</si>
  <si>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</si>
  <si>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</si>
  <si>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</si>
  <si>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</si>
  <si>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</si>
  <si>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</si>
  <si>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</si>
  <si>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</si>
  <si>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</si>
  <si>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</si>
  <si>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</si>
  <si>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</si>
  <si>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</si>
  <si>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</si>
  <si>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</si>
  <si>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</si>
  <si>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</si>
  <si>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</si>
  <si>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</si>
  <si>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</si>
  <si>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</si>
  <si>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</si>
  <si>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</si>
  <si>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</si>
  <si>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</si>
  <si>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</si>
  <si>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</si>
  <si>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</si>
  <si>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</si>
  <si>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</si>
  <si>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</si>
  <si>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</si>
  <si>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</si>
  <si>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</si>
  <si>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</si>
  <si>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</si>
  <si>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</si>
  <si>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</si>
  <si>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</si>
  <si>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</si>
  <si>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</si>
  <si>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</si>
  <si>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</si>
  <si>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</si>
  <si>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</si>
  <si>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</si>
  <si>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</si>
  <si>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</si>
  <si>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</si>
  <si>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</si>
  <si>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</si>
  <si>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</si>
  <si>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</si>
  <si>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</si>
  <si>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</si>
  <si>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</si>
  <si>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</si>
  <si>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</si>
  <si>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</si>
  <si>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</si>
  <si>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</si>
  <si>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</si>
  <si>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</si>
  <si>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</si>
  <si>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</si>
  <si>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</si>
  <si>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</si>
  <si>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</si>
  <si>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</si>
  <si>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</si>
  <si>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</si>
  <si>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</si>
  <si>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</si>
  <si>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</si>
  <si>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</si>
  <si>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</si>
  <si>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</si>
  <si>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</si>
  <si>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</si>
  <si>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</si>
  <si>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</si>
  <si>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</si>
  <si>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</si>
  <si>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</si>
  <si>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</si>
  <si>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</si>
  <si>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</si>
  <si>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</si>
  <si>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</si>
  <si>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</si>
  <si>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</si>
  <si>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</si>
  <si>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</si>
  <si>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</si>
  <si>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</si>
  <si>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</si>
  <si>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</si>
  <si>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</si>
  <si>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</si>
  <si>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</si>
  <si>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</si>
  <si>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</si>
  <si>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</si>
  <si>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</si>
  <si>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</si>
  <si>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</si>
  <si>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</si>
  <si>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</si>
  <si>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</si>
  <si>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</si>
  <si>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</si>
  <si>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</si>
  <si>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</si>
  <si>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</si>
  <si>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</si>
  <si>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</si>
  <si>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</si>
  <si>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</si>
  <si>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</si>
  <si>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</si>
  <si>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</si>
  <si>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</si>
  <si>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</si>
  <si>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</si>
  <si>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</si>
  <si>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</si>
  <si>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</si>
  <si>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</si>
  <si>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</si>
  <si>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</si>
  <si>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</si>
  <si>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</si>
  <si>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</si>
  <si>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</si>
  <si>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</si>
  <si>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</si>
  <si>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</si>
  <si>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</si>
  <si>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</si>
  <si>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</si>
  <si>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</si>
  <si>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</si>
  <si>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</si>
  <si>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</si>
  <si>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</si>
  <si>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</si>
  <si>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</si>
  <si>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</si>
  <si>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</si>
  <si>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</si>
  <si>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</si>
  <si>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</si>
  <si>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</si>
  <si>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</si>
  <si>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</si>
  <si>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</si>
  <si>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</si>
  <si>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</si>
  <si>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</si>
  <si>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</si>
  <si>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</si>
  <si>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</si>
  <si>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</si>
  <si>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</si>
  <si>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</si>
  <si>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</si>
  <si>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</si>
  <si>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</si>
  <si>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</si>
  <si>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</si>
  <si>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</si>
  <si>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</si>
  <si>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</si>
  <si>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</si>
  <si>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</si>
  <si>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</si>
  <si>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</si>
  <si>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</si>
  <si>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</si>
  <si>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</si>
  <si>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</si>
  <si>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</si>
  <si>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</si>
  <si>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</si>
  <si>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</si>
  <si>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</si>
  <si>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</si>
  <si>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</si>
  <si>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</si>
  <si>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</si>
  <si>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</si>
  <si>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</si>
  <si>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</si>
  <si>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</si>
  <si>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</si>
  <si>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</si>
  <si>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</si>
  <si>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</si>
  <si>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</si>
  <si>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</si>
  <si>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</si>
  <si>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</si>
  <si>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</si>
  <si>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</si>
  <si>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</si>
  <si>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</si>
  <si>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</si>
  <si>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</si>
  <si>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</si>
  <si>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</si>
  <si>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</si>
  <si>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</si>
  <si>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</si>
  <si>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</si>
  <si>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</si>
  <si>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</si>
  <si>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</si>
  <si>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</si>
  <si>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</si>
  <si>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</si>
  <si>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</si>
  <si>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</si>
  <si>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</si>
  <si>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</si>
  <si>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</si>
  <si>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</si>
  <si>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</si>
  <si>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</si>
  <si>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</si>
  <si>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</si>
  <si>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</si>
  <si>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</si>
  <si>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</si>
  <si>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</si>
  <si>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</si>
  <si>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</si>
  <si>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</si>
  <si>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</si>
  <si>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</si>
  <si>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</si>
  <si>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</si>
  <si>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</si>
  <si>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</si>
  <si>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</si>
  <si>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</si>
  <si>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</si>
  <si>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</si>
  <si>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</si>
  <si>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</si>
  <si>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</si>
  <si>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</si>
  <si>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</si>
  <si>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</si>
  <si>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</si>
  <si>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</si>
  <si>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</si>
  <si>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</si>
  <si>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</si>
  <si>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</si>
  <si>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</si>
  <si>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</si>
  <si>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</si>
  <si>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</si>
  <si>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</si>
  <si>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</si>
  <si>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</si>
  <si>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</si>
  <si>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</si>
  <si>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</si>
  <si>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</si>
  <si>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</si>
  <si>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</si>
  <si>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</si>
  <si>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</si>
  <si>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</si>
  <si>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</si>
  <si>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</si>
  <si>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</si>
  <si>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</si>
  <si>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</si>
  <si>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</si>
  <si>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</si>
  <si>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</si>
  <si>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</si>
  <si>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</si>
  <si>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</si>
  <si>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</si>
  <si>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</si>
  <si>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</si>
  <si>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</si>
  <si>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</si>
  <si>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</si>
  <si>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</si>
  <si>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</si>
  <si>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</si>
  <si>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</si>
  <si>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</si>
  <si>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</si>
  <si>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</si>
  <si>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</si>
  <si>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</si>
  <si>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</si>
  <si>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</si>
  <si>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</si>
  <si>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</si>
  <si>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</si>
  <si>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</si>
  <si>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</si>
  <si>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</si>
  <si>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</si>
  <si>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</si>
  <si>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</si>
  <si>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</si>
  <si>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</si>
  <si>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</si>
  <si>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</si>
  <si>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</si>
  <si>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</si>
  <si>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</si>
  <si>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</si>
  <si>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</si>
  <si>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</si>
  <si>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</si>
  <si>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</si>
  <si>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</si>
  <si>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</si>
  <si>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</si>
  <si>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</si>
  <si>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</si>
  <si>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</si>
  <si>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</si>
  <si>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</si>
  <si>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</si>
  <si>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</si>
  <si>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</si>
  <si>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</si>
  <si>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</si>
  <si>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</si>
  <si>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</si>
  <si>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</si>
  <si>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</si>
  <si>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</si>
  <si>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</si>
  <si>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</si>
  <si>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</si>
  <si>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</si>
  <si>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</si>
  <si>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</si>
  <si>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</si>
  <si>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</si>
  <si>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</si>
  <si>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</si>
  <si>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</si>
  <si>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</si>
  <si>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</si>
  <si>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</si>
  <si>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</si>
  <si>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</si>
  <si>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</si>
  <si>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</si>
  <si>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</si>
  <si>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</si>
  <si>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</si>
  <si>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</si>
  <si>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</si>
  <si>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</si>
  <si>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</si>
  <si>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</si>
  <si>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</si>
  <si>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</si>
  <si>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</si>
  <si>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</si>
  <si>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</si>
  <si>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</si>
  <si>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</si>
  <si>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</si>
  <si>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</si>
  <si>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</si>
  <si>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</si>
  <si>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</si>
  <si>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</si>
  <si>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</si>
  <si>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</si>
  <si>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</si>
  <si>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</si>
  <si>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</si>
  <si>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</si>
  <si>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</si>
  <si>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</si>
  <si>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</si>
  <si>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</si>
  <si>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</si>
  <si>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</si>
  <si>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</si>
  <si>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</si>
  <si>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</si>
  <si>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</si>
  <si>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</si>
  <si>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</si>
  <si>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</si>
  <si>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</si>
  <si>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</si>
  <si>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</si>
  <si>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</si>
  <si>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</si>
  <si>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</si>
  <si>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</si>
  <si>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</si>
  <si>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</si>
  <si>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</si>
  <si>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</si>
  <si>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</si>
  <si>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</si>
  <si>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</si>
  <si>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</si>
  <si>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</si>
  <si>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</si>
  <si>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</si>
  <si>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</si>
  <si>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</si>
  <si>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</si>
  <si>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</si>
  <si>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</si>
  <si>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</si>
  <si>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</si>
  <si>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</si>
  <si>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</si>
  <si>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</si>
  <si>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</si>
  <si>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</si>
  <si>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</si>
  <si>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</si>
  <si>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</si>
  <si>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</si>
  <si>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</si>
  <si>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</si>
  <si>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</si>
  <si>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</si>
  <si>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</si>
  <si>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</si>
  <si>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</si>
  <si>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</si>
  <si>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</si>
  <si>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</si>
  <si>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</si>
  <si>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</si>
  <si>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</si>
  <si>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</si>
  <si>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</si>
  <si>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</si>
  <si>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</si>
  <si>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</si>
  <si>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</si>
  <si>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</si>
  <si>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</si>
  <si>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</si>
  <si>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</si>
  <si>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</si>
  <si>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</si>
  <si>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</si>
  <si>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</si>
  <si>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</si>
  <si>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</si>
  <si>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</si>
  <si>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</si>
  <si>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</si>
  <si>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</si>
  <si>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</si>
  <si>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</si>
  <si>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</si>
  <si>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</si>
  <si>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</si>
  <si>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</si>
  <si>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</si>
  <si>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</si>
  <si>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</si>
  <si>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</si>
  <si>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</si>
  <si>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</si>
  <si>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</si>
  <si>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</si>
  <si>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</si>
  <si>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</si>
  <si>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</si>
  <si>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</si>
  <si>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</si>
  <si>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</si>
  <si>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</si>
  <si>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</si>
  <si>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</si>
  <si>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</si>
  <si>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</si>
  <si>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</si>
  <si>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</si>
  <si>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</si>
  <si>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</si>
  <si>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</si>
  <si>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</si>
  <si>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</si>
  <si>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</si>
  <si>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</si>
  <si>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</si>
  <si>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</si>
  <si>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</si>
  <si>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</si>
  <si>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</si>
  <si>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</si>
  <si>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</si>
  <si>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</si>
  <si>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</si>
  <si>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</si>
  <si>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</si>
  <si>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</si>
  <si>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</si>
  <si>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</si>
  <si>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</si>
  <si>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</si>
  <si>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</si>
  <si>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</si>
  <si>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</si>
  <si>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</si>
  <si>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</si>
  <si>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</si>
  <si>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</si>
  <si>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</si>
  <si>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</si>
  <si>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</si>
  <si>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</si>
  <si>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</si>
  <si>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</si>
  <si>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</si>
  <si>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</si>
  <si>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</si>
  <si>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</si>
  <si>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</si>
  <si>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</si>
  <si>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</si>
  <si>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</si>
  <si>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</si>
  <si>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</si>
  <si>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</si>
  <si>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</si>
  <si>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</si>
  <si>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</si>
  <si>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</si>
  <si>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</si>
  <si>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</si>
  <si>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</si>
  <si>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</si>
  <si>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</si>
  <si>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</si>
  <si>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</si>
  <si>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</si>
  <si>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</si>
  <si>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</si>
  <si>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</si>
  <si>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</si>
  <si>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</si>
  <si>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</si>
  <si>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</si>
  <si>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</si>
  <si>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</si>
  <si>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</si>
  <si>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</si>
  <si>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</si>
  <si>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</si>
  <si>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</si>
  <si>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</si>
  <si>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</si>
  <si>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</si>
  <si>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</si>
  <si>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</si>
  <si>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</si>
  <si>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</si>
  <si>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</si>
  <si>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</si>
  <si>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</si>
  <si>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</si>
  <si>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</si>
  <si>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</si>
  <si>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</si>
  <si>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</si>
  <si>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</si>
  <si>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</si>
  <si>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</si>
  <si>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</si>
  <si>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</si>
  <si>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</si>
  <si>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</si>
  <si>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</si>
  <si>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</si>
  <si>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</si>
  <si>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</si>
  <si>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</si>
  <si>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</si>
  <si>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</si>
  <si>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</si>
  <si>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</si>
  <si>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</si>
  <si>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</si>
  <si>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</si>
  <si>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</si>
  <si>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</si>
  <si>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</si>
  <si>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</si>
  <si>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</si>
  <si>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</si>
  <si>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</si>
  <si>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</si>
  <si>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</si>
  <si>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</si>
  <si>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</si>
  <si>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</si>
  <si>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</si>
  <si>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</si>
  <si>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</si>
  <si>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</si>
  <si>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</si>
  <si>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</si>
  <si>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</si>
  <si>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</si>
  <si>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</si>
  <si>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</si>
  <si>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</si>
  <si>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</si>
  <si>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</si>
  <si>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</si>
  <si>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</si>
  <si>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</si>
  <si>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</si>
  <si>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</si>
  <si>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</si>
  <si>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</si>
  <si>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</si>
  <si>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</si>
  <si>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</si>
  <si>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</si>
  <si>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</si>
  <si>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</si>
  <si>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</si>
  <si>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</si>
  <si>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</si>
  <si>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</si>
  <si>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</si>
  <si>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</si>
  <si>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</si>
  <si>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</si>
  <si>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</si>
  <si>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</si>
  <si>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</si>
  <si>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</si>
  <si>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</si>
  <si>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</si>
  <si>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</si>
  <si>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</si>
  <si>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</si>
  <si>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</si>
  <si>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</si>
  <si>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</si>
  <si>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</si>
  <si>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</si>
  <si>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</si>
  <si>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</si>
  <si>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</si>
  <si>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</si>
  <si>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</si>
  <si>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</si>
  <si>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</si>
  <si>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</si>
  <si>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</si>
  <si>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</si>
  <si>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</si>
  <si>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</si>
  <si>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</si>
  <si>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</si>
  <si>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</si>
  <si>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</si>
  <si>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</si>
  <si>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</si>
  <si>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</si>
  <si>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</si>
  <si>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</si>
  <si>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</si>
  <si>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</si>
  <si>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</si>
  <si>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</si>
  <si>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</si>
  <si>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</si>
  <si>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</si>
  <si>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</si>
  <si>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</si>
  <si>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</si>
  <si>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</si>
  <si>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</si>
  <si>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</si>
  <si>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</si>
  <si>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</si>
  <si>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</si>
  <si>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</si>
  <si>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</si>
  <si>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</si>
  <si>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</si>
  <si>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</si>
  <si>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</si>
  <si>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</si>
  <si>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</si>
  <si>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</si>
  <si>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</si>
  <si>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</si>
  <si>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</si>
  <si>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</si>
  <si>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</si>
  <si>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</si>
  <si>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</si>
  <si>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</si>
  <si>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</si>
  <si>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</si>
  <si>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</si>
  <si>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</si>
  <si>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</si>
  <si>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</si>
  <si>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</si>
  <si>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</si>
  <si>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</si>
  <si>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</si>
  <si>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</si>
  <si>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</si>
  <si>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</si>
  <si>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</si>
  <si>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</si>
  <si>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</si>
  <si>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</si>
  <si>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</si>
  <si>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</si>
  <si>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</si>
  <si>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</si>
  <si>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</si>
  <si>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</si>
  <si>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</si>
  <si>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</si>
  <si>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</si>
  <si>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</si>
  <si>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</si>
  <si>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</si>
  <si>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</si>
  <si>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</si>
  <si>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</si>
  <si>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</si>
  <si>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</si>
  <si>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</si>
  <si>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</si>
  <si>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</si>
  <si>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</si>
  <si>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</si>
  <si>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</si>
  <si>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</si>
  <si>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</si>
  <si>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</si>
  <si>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</si>
  <si>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</si>
  <si>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</si>
  <si>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</si>
  <si>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</si>
  <si>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</si>
  <si>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</si>
  <si>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</si>
  <si>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</si>
  <si>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</si>
  <si>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</si>
  <si>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</si>
  <si>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</si>
  <si>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</si>
  <si>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</si>
  <si>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</si>
  <si>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</si>
  <si>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</si>
  <si>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</si>
  <si>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</si>
  <si>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</si>
  <si>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</si>
  <si>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</si>
  <si>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</si>
  <si>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</si>
  <si>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</si>
  <si>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</si>
  <si>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</si>
  <si>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</si>
  <si>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</si>
  <si>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</si>
  <si>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</si>
  <si>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</si>
  <si>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</si>
  <si>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</si>
  <si>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</si>
  <si>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</si>
  <si>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</si>
  <si>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</si>
  <si>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</si>
  <si>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</si>
  <si>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</si>
  <si>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</si>
  <si>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</si>
  <si>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</si>
  <si>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</si>
  <si>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</si>
  <si>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</si>
  <si>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</si>
  <si>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</si>
  <si>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</si>
  <si>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</si>
  <si>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</si>
  <si>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</si>
  <si>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</si>
  <si>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</si>
  <si>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</si>
  <si>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</si>
  <si>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</si>
  <si>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</si>
  <si>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</si>
  <si>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</si>
  <si>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</si>
  <si>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</si>
  <si>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</si>
  <si>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</si>
  <si>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</si>
  <si>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</si>
  <si>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</si>
  <si>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</si>
  <si>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</si>
  <si>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</si>
  <si>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</si>
  <si>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</si>
  <si>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</si>
  <si>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</si>
  <si>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</si>
  <si>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</si>
  <si>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</si>
  <si>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</si>
  <si>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</si>
  <si>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</si>
  <si>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</si>
  <si>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</si>
  <si>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</si>
  <si>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</si>
  <si>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</si>
  <si>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</si>
  <si>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</si>
  <si>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</si>
  <si>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</si>
  <si>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</si>
  <si>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</si>
  <si>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</si>
  <si>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</si>
  <si>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</si>
  <si>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</si>
  <si>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</si>
  <si>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</si>
  <si>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</si>
  <si>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</si>
  <si>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</si>
  <si>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</si>
  <si>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</si>
  <si>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</si>
  <si>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</si>
  <si>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</si>
  <si>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</si>
  <si>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</si>
  <si>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</si>
  <si>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</si>
  <si>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</si>
  <si>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</si>
  <si>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</si>
  <si>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</si>
  <si>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</si>
  <si>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</si>
  <si>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</si>
  <si>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</si>
  <si>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</si>
  <si>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</si>
  <si>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</si>
  <si>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</si>
  <si>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</si>
  <si>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</si>
  <si>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</si>
  <si>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</si>
  <si>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</si>
  <si>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</si>
  <si>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</si>
  <si>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</si>
  <si>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</si>
  <si>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</si>
  <si>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</si>
  <si>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</si>
  <si>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</si>
  <si>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</si>
  <si>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</si>
  <si>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</si>
  <si>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</si>
  <si>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</si>
  <si>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</si>
  <si>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</si>
  <si>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</si>
  <si>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</si>
  <si>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</si>
  <si>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</si>
  <si>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</si>
  <si>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</si>
  <si>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</si>
  <si>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</si>
  <si>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</si>
  <si>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</si>
  <si>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</si>
  <si>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</si>
  <si>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</si>
  <si>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</si>
  <si>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</si>
  <si>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</si>
  <si>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</si>
  <si>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</si>
  <si>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</si>
  <si>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</si>
  <si>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</si>
  <si>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</si>
  <si>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</si>
  <si>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</si>
  <si>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</si>
  <si>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</si>
  <si>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</si>
  <si>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</si>
  <si>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</si>
  <si>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</si>
  <si>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</si>
  <si>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</si>
  <si>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</si>
  <si>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</si>
  <si>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</si>
  <si>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</si>
  <si>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</si>
  <si>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</si>
  <si>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</si>
  <si>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</si>
  <si>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</si>
  <si>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</si>
  <si>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</si>
  <si>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</si>
  <si>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</si>
  <si>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</si>
  <si>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</si>
  <si>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</si>
  <si>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</si>
  <si>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</si>
  <si>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</si>
  <si>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</si>
  <si>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</si>
  <si>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</si>
  <si>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</si>
  <si>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</si>
  <si>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</si>
  <si>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</si>
  <si>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</si>
  <si>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</si>
  <si>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</si>
  <si>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</si>
  <si>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</si>
  <si>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</si>
  <si>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</si>
  <si>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</si>
  <si>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</si>
  <si>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</si>
  <si>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</si>
  <si>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</si>
  <si>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</si>
  <si>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</si>
  <si>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</si>
  <si>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</si>
  <si>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</si>
  <si>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</si>
  <si>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</si>
  <si>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</si>
  <si>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</si>
  <si>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</si>
  <si>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</si>
  <si>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</si>
  <si>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</si>
  <si>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</si>
  <si>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</si>
  <si>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</si>
  <si>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</si>
  <si>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</si>
  <si>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</si>
  <si>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</si>
  <si>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</si>
  <si>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</si>
  <si>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</si>
  <si>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</si>
  <si>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</si>
  <si>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</si>
  <si>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</si>
  <si>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</si>
  <si>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</si>
  <si>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</si>
  <si>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</si>
  <si>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</si>
  <si>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</si>
  <si>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</si>
  <si>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</si>
  <si>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</si>
  <si>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</si>
  <si>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</si>
  <si>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</si>
  <si>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</si>
  <si>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</si>
  <si>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</si>
  <si>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</si>
  <si>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</si>
  <si>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</si>
  <si>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</si>
  <si>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</si>
  <si>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</si>
  <si>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</si>
  <si>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</si>
  <si>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</si>
  <si>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</si>
  <si>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</si>
  <si>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</si>
  <si>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</si>
  <si>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</si>
  <si>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</si>
  <si>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</si>
  <si>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</si>
  <si>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</si>
  <si>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</si>
  <si>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</si>
  <si>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</si>
  <si>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</si>
  <si>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</si>
  <si>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</si>
  <si>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</si>
  <si>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</si>
  <si>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</si>
  <si>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</si>
  <si>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</si>
  <si>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</si>
  <si>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</si>
  <si>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</si>
  <si>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</si>
  <si>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</si>
  <si>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</si>
  <si>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</si>
  <si>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</si>
  <si>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</si>
  <si>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</si>
  <si>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</si>
  <si>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</si>
  <si>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</si>
  <si>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</si>
  <si>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</si>
  <si>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</si>
  <si>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</si>
  <si>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</si>
  <si>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</si>
  <si>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</si>
  <si>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</si>
  <si>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</si>
  <si>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</si>
  <si>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</si>
  <si>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</si>
  <si>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</si>
  <si>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</si>
  <si>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</si>
  <si>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</si>
  <si>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</si>
  <si>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</si>
  <si>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</si>
  <si>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</si>
  <si>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</si>
  <si>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</si>
  <si>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</si>
  <si>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</si>
  <si>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</si>
  <si>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</si>
  <si>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</si>
  <si>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</si>
  <si>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</si>
  <si>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</si>
  <si>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</si>
  <si>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</si>
  <si>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</si>
  <si>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</si>
  <si>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</si>
  <si>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</si>
  <si>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</si>
  <si>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</si>
  <si>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</si>
  <si>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</si>
  <si>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</si>
  <si>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</si>
  <si>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</si>
  <si>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</si>
  <si>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</si>
  <si>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</si>
  <si>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</si>
  <si>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</si>
  <si>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</si>
  <si>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</si>
  <si>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</si>
  <si>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</si>
  <si>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</si>
  <si>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</si>
  <si>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</si>
  <si>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</si>
  <si>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</si>
  <si>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</si>
  <si>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</si>
  <si>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</si>
  <si>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</si>
  <si>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</si>
  <si>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</si>
  <si>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</si>
  <si>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</si>
  <si>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</si>
  <si>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</si>
  <si>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</si>
  <si>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</si>
  <si>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</si>
  <si>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</si>
  <si>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</si>
  <si>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</si>
  <si>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</si>
  <si>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</si>
  <si>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</si>
  <si>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</si>
  <si>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</si>
  <si>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</si>
  <si>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</si>
  <si>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</si>
  <si>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</si>
  <si>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</si>
  <si>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</si>
  <si>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</si>
  <si>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</si>
  <si>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</si>
  <si>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</si>
  <si>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</si>
  <si>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</si>
  <si>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</si>
  <si>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</si>
  <si>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</si>
  <si>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</si>
  <si>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</si>
  <si>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</si>
  <si>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</si>
  <si>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</si>
  <si>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</si>
  <si>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</si>
  <si>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</si>
  <si>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</si>
  <si>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</si>
  <si>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</si>
  <si>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</si>
  <si>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</si>
  <si>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</si>
  <si>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</si>
  <si>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</si>
  <si>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</si>
  <si>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</si>
  <si>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</si>
  <si>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</si>
  <si>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</si>
  <si>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</si>
  <si>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</si>
  <si>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</si>
  <si>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</si>
  <si>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</si>
  <si>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</si>
  <si>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</si>
  <si>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</si>
  <si>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</si>
  <si>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</si>
  <si>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</si>
  <si>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</si>
  <si>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</si>
  <si>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</si>
  <si>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</si>
  <si>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</si>
  <si>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</si>
  <si>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</si>
  <si>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</si>
  <si>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</si>
  <si>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</si>
  <si>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</si>
  <si>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</si>
  <si>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</si>
  <si>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</si>
  <si>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</si>
  <si>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</si>
  <si>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</si>
  <si>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</si>
  <si>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</si>
  <si>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</si>
  <si>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</si>
  <si>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</si>
  <si>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</si>
  <si>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</si>
  <si>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</si>
  <si>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</si>
  <si>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</si>
  <si>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</si>
  <si>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</si>
  <si>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</si>
  <si>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</si>
  <si>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</si>
  <si>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</si>
  <si>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</si>
  <si>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</si>
  <si>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</si>
  <si>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</si>
  <si>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</si>
  <si>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</si>
  <si>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</si>
  <si>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</si>
  <si>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</si>
  <si>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</si>
  <si>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</si>
  <si>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</si>
  <si>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</si>
  <si>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</si>
  <si>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</si>
  <si>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</si>
  <si>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</si>
  <si>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</si>
  <si>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</si>
  <si>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</si>
  <si>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</si>
  <si>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</si>
  <si>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</si>
  <si>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</si>
  <si>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</si>
  <si>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</si>
  <si>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</si>
  <si>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</si>
  <si>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</si>
  <si>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</si>
  <si>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</si>
  <si>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</si>
  <si>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</si>
  <si>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</si>
  <si>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</si>
  <si>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</si>
  <si>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</si>
  <si>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</si>
  <si>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</si>
  <si>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</si>
  <si>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</si>
  <si>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</si>
  <si>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</si>
  <si>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</si>
  <si>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</si>
  <si>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</si>
  <si>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</si>
  <si>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</si>
  <si>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</si>
  <si>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</si>
  <si>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</si>
  <si>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</si>
  <si>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</si>
  <si>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</si>
  <si>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</si>
  <si>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</si>
  <si>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</si>
  <si>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</si>
  <si>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</si>
  <si>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</si>
  <si>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</si>
  <si>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</si>
  <si>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</si>
  <si>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</si>
  <si>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</si>
  <si>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</si>
  <si>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</si>
  <si>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</si>
  <si>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</si>
  <si>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</si>
  <si>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</si>
  <si>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</si>
  <si>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</si>
  <si>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</si>
  <si>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</si>
  <si>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</si>
  <si>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</si>
  <si>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</si>
  <si>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</si>
  <si>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</si>
  <si>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</si>
  <si>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</si>
  <si>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</si>
  <si>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</si>
  <si>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</si>
  <si>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</si>
  <si>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</si>
  <si>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</si>
  <si>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</si>
  <si>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</si>
  <si>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</si>
  <si>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</si>
  <si>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</si>
  <si>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</si>
  <si>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</si>
  <si>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</si>
  <si>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</si>
  <si>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</si>
  <si>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</si>
  <si>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</si>
  <si>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</si>
  <si>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</si>
  <si>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</si>
  <si>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</si>
  <si>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</si>
  <si>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</si>
  <si>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</si>
  <si>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</si>
  <si>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</si>
  <si>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</si>
  <si>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</si>
  <si>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</si>
  <si>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</si>
  <si>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</si>
  <si>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</si>
  <si>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</si>
  <si>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</si>
  <si>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</si>
  <si>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</si>
  <si>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</si>
  <si>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</si>
  <si>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</si>
  <si>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</si>
  <si>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</si>
  <si>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</si>
  <si>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</si>
  <si>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</si>
  <si>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</si>
  <si>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</si>
  <si>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</si>
  <si>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</si>
  <si>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</si>
  <si>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</si>
  <si>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</si>
  <si>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</si>
  <si>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</si>
  <si>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</si>
  <si>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</si>
  <si>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</si>
  <si>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</si>
  <si>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</si>
  <si>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</si>
  <si>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</si>
  <si>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</si>
  <si>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</si>
  <si>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</si>
  <si>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</si>
  <si>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</si>
  <si>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</si>
  <si>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</si>
  <si>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</si>
  <si>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</si>
  <si>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</si>
  <si>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</si>
  <si>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</si>
  <si>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</si>
  <si>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</si>
  <si>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</si>
  <si>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</si>
  <si>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</si>
  <si>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</si>
  <si>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</si>
  <si>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</si>
  <si>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</si>
  <si>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</si>
  <si>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</si>
  <si>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</si>
  <si>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</si>
  <si>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</si>
  <si>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</si>
  <si>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</si>
  <si>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</si>
  <si>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</si>
  <si>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</si>
  <si>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</si>
  <si>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</si>
  <si>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</si>
  <si>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</si>
  <si>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</si>
  <si>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</si>
  <si>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</si>
  <si>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</si>
  <si>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</si>
  <si>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</si>
  <si>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</si>
  <si>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</si>
  <si>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</si>
  <si>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</si>
  <si>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</si>
  <si>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</si>
  <si>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</si>
  <si>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</si>
  <si>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</si>
  <si>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</si>
  <si>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</si>
  <si>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</si>
  <si>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</si>
  <si>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</si>
  <si>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</si>
  <si>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</si>
  <si>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</si>
  <si>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</si>
  <si>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</si>
  <si>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</si>
  <si>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</si>
  <si>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</si>
  <si>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</si>
  <si>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</si>
  <si>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</si>
  <si>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</si>
  <si>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</si>
  <si>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</si>
  <si>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</si>
  <si>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</si>
  <si>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</si>
  <si>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</si>
  <si>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</si>
  <si>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</si>
  <si>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</si>
  <si>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</si>
  <si>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</si>
  <si>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</si>
  <si>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</si>
  <si>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</si>
  <si>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</si>
  <si>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</si>
  <si>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</si>
  <si>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</si>
  <si>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</si>
  <si>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</si>
  <si>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</si>
  <si>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</si>
  <si>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</si>
  <si>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</si>
  <si>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</si>
  <si>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</si>
  <si>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</si>
  <si>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</si>
  <si>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</si>
  <si>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</si>
  <si>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</si>
  <si>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</si>
  <si>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</si>
  <si>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</si>
  <si>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</si>
  <si>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</si>
  <si>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</si>
  <si>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</si>
  <si>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</si>
  <si>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</si>
  <si>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</si>
  <si>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</si>
  <si>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</si>
  <si>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</si>
  <si>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</si>
  <si>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</si>
  <si>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</si>
  <si>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</si>
  <si>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</si>
  <si>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</si>
  <si>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</si>
  <si>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</si>
  <si>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</si>
  <si>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</si>
  <si>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</si>
  <si>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</si>
  <si>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</si>
  <si>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</si>
  <si>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</si>
  <si>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</si>
  <si>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</si>
  <si>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</si>
  <si>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</si>
  <si>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</si>
  <si>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</si>
  <si>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</si>
  <si>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</si>
  <si>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</si>
  <si>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</si>
  <si>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</si>
  <si>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</si>
  <si>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</si>
  <si>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</si>
  <si>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</si>
  <si>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</si>
  <si>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</si>
  <si>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</si>
  <si>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</si>
  <si>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</si>
  <si>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</si>
  <si>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</si>
  <si>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</si>
  <si>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</si>
  <si>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</si>
  <si>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</si>
  <si>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</si>
  <si>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</si>
  <si>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</si>
  <si>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</si>
  <si>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</si>
  <si>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</si>
  <si>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</si>
  <si>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</si>
  <si>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</si>
  <si>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</si>
  <si>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</si>
  <si>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</si>
  <si>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</si>
  <si>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</si>
  <si>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</si>
  <si>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</si>
  <si>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</si>
  <si>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</si>
  <si>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</si>
  <si>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</si>
  <si>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</si>
  <si>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</si>
  <si>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</si>
  <si>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</si>
  <si>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</si>
  <si>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</si>
  <si>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</si>
  <si>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</si>
  <si>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</si>
  <si>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</si>
  <si>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</si>
  <si>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</si>
  <si>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</si>
  <si>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</si>
  <si>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</si>
  <si>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</si>
  <si>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</si>
  <si>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</si>
  <si>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</si>
  <si>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</si>
  <si>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</si>
  <si>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</si>
  <si>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</si>
  <si>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</si>
  <si>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</si>
  <si>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</si>
  <si>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</si>
  <si>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</si>
  <si>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</si>
  <si>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</si>
  <si>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</si>
  <si>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</si>
  <si>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</si>
  <si>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</si>
  <si>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</si>
  <si>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</si>
  <si>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</si>
  <si>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</si>
  <si>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</si>
  <si>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</si>
  <si>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</si>
  <si>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</si>
  <si>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</si>
  <si>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</si>
  <si>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</si>
  <si>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</si>
  <si>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</si>
  <si>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</si>
  <si>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</si>
  <si>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</si>
  <si>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</si>
  <si>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</si>
  <si>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</si>
  <si>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</si>
  <si>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</si>
  <si>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</si>
  <si>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</si>
  <si>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</si>
  <si>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</si>
  <si>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</si>
  <si>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</si>
  <si>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</si>
  <si>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</si>
  <si>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</si>
  <si>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</si>
  <si>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</si>
  <si>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</si>
  <si>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</si>
  <si>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</si>
  <si>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</si>
  <si>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</si>
  <si>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</si>
  <si>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</si>
  <si>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</si>
  <si>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</si>
  <si>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</si>
  <si>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</si>
  <si>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</si>
  <si>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</si>
  <si>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</si>
  <si>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</si>
  <si>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</si>
  <si>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</si>
  <si>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</si>
  <si>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</si>
  <si>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</si>
  <si>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</si>
  <si>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</si>
  <si>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</si>
  <si>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</si>
  <si>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</si>
  <si>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</si>
  <si>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</si>
  <si>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</si>
  <si>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</si>
  <si>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</si>
  <si>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</si>
  <si>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</si>
  <si>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</si>
  <si>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</si>
  <si>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</si>
  <si>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</si>
  <si>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</si>
  <si>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</si>
  <si>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</si>
  <si>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</si>
  <si>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</si>
  <si>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</si>
  <si>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</si>
  <si>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</si>
  <si>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</si>
  <si>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</si>
  <si>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</si>
  <si>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</si>
  <si>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</si>
  <si>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</si>
  <si>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</si>
  <si>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</si>
  <si>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</si>
  <si>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</si>
  <si>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</si>
  <si>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</si>
  <si>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</si>
  <si>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</si>
  <si>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</si>
  <si>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</si>
  <si>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</si>
  <si>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</si>
  <si>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</si>
  <si>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</si>
  <si>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</si>
  <si>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</si>
  <si>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</si>
  <si>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</si>
  <si>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</si>
  <si>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</si>
  <si>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</si>
  <si>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</si>
  <si>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</si>
  <si>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</si>
  <si>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</si>
  <si>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</si>
  <si>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</si>
  <si>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</si>
  <si>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</si>
  <si>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</si>
  <si>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</si>
  <si>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</si>
  <si>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</si>
  <si>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</si>
  <si>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</si>
  <si>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</si>
  <si>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</si>
  <si>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</si>
  <si>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</si>
  <si>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</si>
  <si>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</si>
  <si>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</si>
  <si>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</si>
  <si>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</si>
  <si>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</si>
  <si>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</si>
  <si>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</si>
  <si>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</si>
  <si>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</si>
  <si>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</si>
  <si>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</si>
  <si>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</si>
  <si>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</si>
  <si>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</si>
  <si>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</si>
  <si>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</si>
  <si>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</si>
  <si>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</si>
  <si>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</si>
  <si>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</si>
  <si>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</si>
  <si>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</si>
  <si>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</si>
  <si>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</si>
  <si>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</si>
  <si>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</si>
  <si>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</si>
  <si>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</si>
  <si>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</si>
  <si>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</si>
  <si>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</si>
  <si>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</si>
  <si>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</si>
  <si>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</si>
  <si>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</si>
  <si>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</si>
  <si>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</si>
  <si>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</si>
  <si>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</si>
  <si>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</si>
  <si>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</si>
  <si>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</si>
  <si>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</si>
  <si>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</si>
  <si>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</si>
  <si>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</si>
  <si>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</si>
  <si>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</si>
  <si>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</si>
  <si>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</si>
  <si>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</si>
  <si>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</si>
  <si>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</si>
  <si>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</si>
  <si>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</si>
  <si>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</si>
  <si>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</si>
  <si>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</si>
  <si>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</si>
  <si>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</si>
  <si>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</si>
  <si>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</si>
  <si>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</si>
  <si>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</si>
  <si>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</si>
  <si>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</si>
  <si>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</si>
  <si>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</si>
  <si>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</si>
  <si>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</si>
  <si>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</si>
  <si>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</si>
  <si>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</si>
  <si>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</si>
  <si>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</si>
  <si>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</si>
  <si>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</si>
  <si>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</si>
  <si>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</si>
  <si>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</si>
  <si>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</si>
  <si>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</si>
  <si>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</si>
  <si>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</si>
  <si>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</si>
  <si>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</si>
  <si>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</si>
  <si>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</si>
  <si>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</si>
  <si>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</si>
  <si>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</si>
  <si>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</si>
  <si>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</si>
  <si>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</si>
  <si>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</si>
  <si>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</si>
  <si>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</si>
  <si>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</si>
  <si>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</si>
  <si>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</si>
  <si>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</si>
  <si>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</si>
  <si>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</si>
  <si>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</si>
  <si>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</si>
  <si>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</si>
  <si>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</si>
  <si>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</si>
  <si>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</si>
  <si>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</si>
  <si>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</si>
  <si>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</si>
  <si>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</si>
  <si>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</si>
  <si>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</si>
  <si>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</si>
  <si>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</si>
  <si>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</si>
  <si>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</si>
  <si>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</si>
  <si>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</si>
  <si>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</si>
  <si>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</si>
  <si>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</si>
  <si>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</si>
  <si>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</si>
  <si>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</si>
  <si>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</si>
  <si>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</si>
  <si>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</si>
  <si>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</si>
  <si>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</si>
  <si>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</si>
  <si>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</si>
  <si>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</si>
  <si>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</si>
  <si>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</si>
  <si>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</si>
  <si>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</si>
  <si>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</si>
  <si>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</si>
  <si>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</si>
  <si>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</si>
  <si>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</si>
  <si>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</si>
  <si>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</si>
  <si>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</si>
  <si>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</si>
  <si>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</si>
  <si>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</si>
  <si>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</si>
  <si>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</si>
  <si>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</si>
  <si>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</si>
  <si>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</si>
  <si>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</si>
  <si>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</si>
  <si>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</si>
  <si>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</si>
  <si>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</si>
  <si>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</si>
  <si>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</si>
  <si>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</si>
  <si>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</si>
  <si>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</si>
  <si>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</si>
  <si>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</si>
  <si>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</si>
  <si>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</si>
  <si>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</si>
  <si>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</si>
  <si>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</si>
  <si>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</si>
  <si>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</si>
  <si>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</si>
  <si>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</si>
  <si>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</si>
  <si>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</si>
  <si>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</si>
  <si>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</si>
  <si>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</si>
  <si>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</si>
  <si>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</si>
  <si>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</si>
  <si>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</si>
  <si>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</si>
  <si>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</si>
  <si>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</si>
  <si>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</si>
  <si>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</si>
  <si>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</si>
  <si>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</si>
  <si>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</si>
  <si>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</si>
  <si>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</si>
  <si>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</si>
  <si>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</si>
  <si>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</si>
  <si>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</si>
  <si>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</si>
  <si>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</si>
  <si>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</si>
  <si>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</si>
  <si>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</si>
  <si>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</si>
  <si>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</si>
  <si>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</si>
  <si>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</si>
  <si>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</si>
  <si>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</si>
  <si>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</si>
  <si>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</si>
  <si>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</si>
  <si>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</si>
  <si>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</si>
  <si>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</si>
  <si>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</si>
  <si>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</si>
  <si>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</si>
  <si>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</si>
  <si>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</si>
  <si>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</si>
  <si>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</si>
  <si>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</si>
  <si>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</si>
  <si>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</si>
  <si>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</si>
  <si>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</si>
  <si>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</si>
  <si>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</si>
  <si>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</si>
  <si>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</si>
  <si>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</si>
  <si>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</si>
  <si>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</si>
  <si>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</si>
  <si>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</si>
  <si>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</si>
  <si>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</si>
  <si>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</si>
  <si>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</si>
  <si>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</si>
  <si>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</si>
  <si>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</si>
  <si>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</si>
  <si>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</si>
  <si>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</si>
  <si>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</si>
  <si>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</si>
  <si>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</si>
  <si>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</si>
  <si>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</si>
  <si>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</si>
  <si>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</si>
  <si>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</si>
  <si>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</si>
  <si>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</si>
  <si>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</si>
  <si>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</si>
  <si>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</si>
  <si>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</si>
  <si>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</si>
  <si>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</si>
  <si>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</si>
  <si>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</si>
  <si>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</si>
  <si>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</si>
  <si>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</si>
  <si>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</si>
  <si>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</si>
  <si>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</si>
  <si>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</si>
  <si>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</si>
  <si>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</si>
  <si>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</si>
  <si>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</si>
  <si>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</si>
  <si>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</si>
  <si>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</si>
  <si>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</si>
  <si>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</si>
  <si>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</si>
  <si>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</si>
  <si>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</si>
  <si>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</si>
  <si>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</si>
  <si>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</si>
  <si>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</si>
  <si>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</si>
  <si>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</si>
  <si>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</si>
  <si>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</si>
  <si>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</si>
  <si>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</si>
  <si>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</si>
  <si>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</si>
  <si>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</si>
  <si>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</si>
  <si>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</si>
  <si>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</si>
  <si>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</si>
  <si>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</si>
  <si>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</si>
  <si>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</si>
  <si>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</si>
  <si>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</si>
  <si>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</si>
  <si>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</si>
  <si>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</si>
  <si>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</si>
  <si>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</si>
  <si>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</si>
  <si>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</si>
  <si>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</si>
  <si>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</si>
  <si>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</si>
  <si>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</si>
  <si>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</si>
  <si>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</si>
  <si>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</si>
  <si>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</si>
  <si>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</si>
  <si>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</si>
  <si>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</si>
  <si>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</si>
  <si>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</si>
  <si>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</si>
  <si>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</si>
  <si>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</si>
  <si>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</si>
  <si>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</si>
  <si>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</si>
  <si>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</si>
  <si>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</si>
  <si>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</si>
  <si>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</si>
  <si>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</si>
  <si>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</si>
  <si>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</si>
  <si>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</si>
  <si>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</si>
  <si>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</si>
  <si>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</si>
  <si>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</si>
  <si>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</si>
  <si>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</si>
  <si>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</si>
  <si>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</si>
  <si>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</si>
  <si>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</si>
  <si>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</si>
  <si>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</si>
  <si>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</si>
  <si>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</si>
  <si>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</si>
  <si>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</si>
  <si>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</si>
  <si>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</si>
  <si>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</si>
  <si>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</si>
  <si>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</si>
  <si>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</si>
  <si>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</si>
  <si>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</si>
  <si>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</si>
  <si>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</si>
  <si>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</si>
  <si>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</si>
  <si>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</si>
  <si>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</si>
  <si>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</si>
  <si>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</si>
  <si>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</si>
  <si>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</si>
  <si>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</si>
  <si>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</si>
  <si>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</si>
  <si>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</si>
  <si>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</si>
  <si>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</si>
  <si>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</si>
  <si>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</si>
  <si>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</si>
  <si>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</si>
  <si>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</si>
  <si>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</si>
  <si>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</si>
  <si>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</si>
  <si>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</si>
  <si>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</si>
  <si>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</si>
  <si>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</si>
  <si>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</si>
  <si>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</si>
  <si>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</si>
  <si>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</si>
  <si>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</si>
  <si>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</si>
  <si>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</si>
  <si>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</si>
  <si>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</si>
  <si>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</si>
  <si>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</si>
  <si>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</si>
  <si>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</si>
  <si>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</si>
  <si>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</si>
  <si>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</si>
  <si>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</si>
  <si>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</si>
  <si>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</si>
  <si>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</si>
  <si>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</si>
  <si>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</si>
  <si>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</si>
  <si>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</si>
  <si>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</si>
  <si>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</si>
  <si>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</si>
  <si>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</si>
  <si>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</si>
  <si>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</si>
  <si>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</si>
  <si>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</si>
  <si>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</si>
  <si>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</si>
  <si>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</si>
  <si>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</si>
  <si>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</si>
  <si>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</si>
  <si>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</si>
  <si>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</si>
  <si>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</si>
  <si>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</si>
  <si>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</si>
  <si>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</si>
  <si>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</si>
  <si>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</si>
  <si>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</si>
  <si>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</si>
  <si>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</si>
  <si>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</si>
  <si>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</si>
  <si>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</si>
  <si>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</si>
  <si>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</si>
  <si>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</si>
  <si>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</si>
  <si>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</si>
  <si>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</si>
  <si>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</si>
  <si>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</si>
  <si>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</si>
  <si>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</si>
  <si>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</si>
  <si>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</si>
  <si>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</si>
  <si>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</si>
  <si>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</si>
  <si>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</si>
  <si>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</si>
  <si>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</si>
  <si>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</si>
  <si>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</si>
  <si>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</si>
  <si>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</si>
  <si>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</si>
  <si>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</si>
  <si>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</si>
  <si>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</si>
  <si>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</si>
  <si>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</si>
  <si>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</si>
  <si>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</si>
  <si>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</si>
  <si>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</si>
  <si>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</si>
  <si>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</si>
  <si>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</si>
  <si>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</si>
  <si>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</si>
  <si>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</si>
  <si>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</si>
  <si>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</si>
  <si>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</si>
  <si>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</si>
  <si>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</si>
  <si>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</si>
  <si>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</si>
  <si>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</si>
  <si>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</si>
  <si>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</si>
  <si>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</si>
  <si>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</si>
  <si>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</si>
  <si>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</si>
  <si>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</si>
  <si>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</si>
  <si>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</si>
  <si>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</si>
  <si>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</si>
  <si>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</si>
  <si>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</si>
  <si>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</si>
  <si>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</si>
  <si>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</si>
  <si>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</si>
  <si>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</si>
  <si>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</si>
  <si>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</si>
  <si>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</si>
  <si>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</si>
  <si>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</si>
  <si>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</si>
  <si>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</si>
  <si>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</si>
  <si>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</si>
  <si>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</si>
  <si>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</si>
  <si>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</si>
  <si>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</si>
  <si>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</si>
  <si>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</si>
  <si>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</si>
  <si>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</si>
  <si>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</si>
  <si>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</si>
  <si>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</si>
  <si>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</si>
  <si>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</si>
  <si>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</si>
  <si>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</si>
  <si>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</si>
  <si>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</si>
  <si>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</si>
  <si>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</si>
  <si>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</si>
  <si>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</si>
  <si>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</si>
  <si>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</si>
  <si>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</si>
  <si>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</si>
  <si>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</si>
  <si>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</si>
  <si>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</si>
  <si>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</si>
  <si>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</si>
  <si>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</si>
  <si>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</si>
  <si>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</si>
  <si>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</si>
  <si>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</si>
  <si>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</si>
  <si>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</si>
  <si>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</si>
  <si>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</si>
  <si>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</si>
  <si>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</si>
  <si>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</si>
  <si>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</si>
  <si>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</si>
  <si>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</si>
  <si>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</si>
  <si>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</si>
  <si>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</si>
  <si>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</si>
  <si>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</si>
  <si>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</si>
  <si>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</si>
  <si>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</si>
  <si>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</si>
  <si>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</si>
  <si>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</si>
  <si>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</si>
  <si>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</si>
  <si>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</si>
  <si>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</si>
  <si>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</si>
  <si>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</si>
  <si>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</si>
  <si>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</si>
  <si>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</si>
  <si>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</si>
  <si>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</si>
  <si>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</si>
  <si>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</si>
  <si>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</si>
  <si>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</si>
  <si>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</si>
  <si>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</si>
  <si>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</si>
  <si>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</si>
  <si>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</si>
  <si>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</si>
  <si>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</si>
  <si>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</si>
  <si>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</si>
  <si>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</si>
  <si>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</si>
  <si>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</si>
  <si>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</si>
  <si>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</si>
  <si>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</si>
  <si>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</si>
  <si>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</si>
  <si>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</si>
  <si>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</si>
  <si>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</si>
  <si>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</si>
  <si>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</si>
  <si>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</si>
  <si>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</si>
  <si>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</si>
  <si>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</si>
  <si>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</si>
  <si>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</si>
  <si>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</si>
  <si>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</si>
  <si>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</si>
  <si>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</si>
  <si>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</si>
  <si>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</si>
  <si>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</si>
  <si>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</si>
  <si>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</si>
  <si>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</si>
  <si>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</si>
  <si>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</si>
  <si>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</si>
  <si>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</si>
  <si>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</si>
  <si>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</si>
  <si>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</si>
  <si>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</si>
  <si>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</si>
  <si>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</si>
  <si>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</si>
  <si>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</si>
  <si>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</si>
  <si>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</si>
  <si>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</si>
  <si>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</si>
  <si>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</si>
  <si>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</si>
  <si>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</si>
  <si>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</si>
  <si>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</si>
  <si>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</si>
  <si>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</si>
  <si>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</si>
  <si>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</si>
  <si>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</si>
  <si>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</si>
  <si>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</si>
  <si>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</si>
  <si>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</si>
  <si>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</si>
  <si>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</si>
  <si>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</si>
  <si>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</si>
  <si>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</si>
  <si>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</si>
  <si>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</si>
  <si>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</si>
  <si>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</si>
  <si>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</si>
  <si>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</si>
  <si>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</si>
  <si>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</si>
  <si>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</si>
  <si>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</si>
  <si>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</si>
  <si>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</si>
  <si>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</si>
  <si>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</si>
  <si>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</si>
  <si>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</si>
  <si>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</si>
  <si>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</si>
  <si>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</si>
  <si>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</si>
  <si>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</si>
  <si>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</si>
  <si>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</si>
  <si>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</si>
  <si>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</si>
  <si>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</si>
  <si>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</si>
  <si>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</si>
  <si>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</si>
  <si>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</si>
  <si>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</si>
  <si>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</si>
  <si>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</si>
  <si>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</si>
  <si>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</si>
  <si>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</si>
  <si>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</si>
  <si>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</si>
  <si>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</si>
  <si>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</si>
  <si>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</si>
  <si>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</si>
  <si>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</si>
  <si>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</si>
  <si>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</si>
  <si>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</si>
  <si>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</si>
  <si>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</si>
  <si>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</si>
  <si>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</si>
  <si>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</si>
  <si>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</si>
  <si>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</si>
  <si>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</si>
  <si>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</si>
  <si>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</si>
  <si>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</si>
  <si>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</si>
  <si>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</si>
  <si>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</si>
  <si>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</si>
  <si>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</si>
  <si>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</si>
  <si>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</si>
  <si>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</si>
  <si>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</si>
  <si>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</si>
  <si>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</si>
  <si>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</si>
  <si>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</si>
  <si>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</si>
  <si>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</si>
  <si>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</si>
  <si>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</si>
  <si>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</si>
  <si>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</si>
  <si>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</si>
  <si>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</si>
  <si>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</si>
  <si>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</si>
  <si>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</si>
  <si>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</si>
  <si>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</si>
  <si>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</si>
  <si>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</si>
  <si>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</si>
  <si>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</si>
  <si>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</si>
  <si>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</si>
  <si>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</si>
  <si>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</si>
  <si>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</si>
  <si>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</si>
  <si>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</si>
  <si>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</si>
  <si>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</si>
  <si>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</si>
  <si>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</si>
  <si>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</si>
  <si>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</si>
  <si>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</si>
  <si>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</si>
  <si>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</si>
  <si>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</si>
  <si>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</si>
  <si>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</si>
  <si>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</si>
  <si>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</si>
  <si>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</si>
  <si>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</si>
  <si>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</si>
  <si>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</si>
  <si>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</si>
  <si>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</si>
  <si>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</si>
  <si>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</si>
  <si>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</si>
  <si>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</si>
  <si>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</si>
  <si>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</si>
  <si>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</si>
  <si>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</si>
  <si>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</si>
  <si>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</si>
  <si>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</si>
  <si>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</si>
  <si>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</si>
  <si>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</si>
  <si>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</si>
  <si>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</si>
  <si>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</si>
  <si>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</si>
  <si>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</si>
  <si>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</si>
  <si>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</si>
  <si>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</si>
  <si>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</si>
  <si>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</si>
  <si>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</si>
  <si>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</si>
  <si>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</si>
  <si>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</si>
  <si>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</si>
  <si>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</si>
  <si>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</si>
  <si>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</si>
  <si>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</si>
  <si>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</si>
  <si>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</si>
  <si>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</si>
  <si>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</si>
  <si>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</si>
  <si>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</si>
  <si>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</si>
  <si>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</si>
  <si>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</si>
  <si>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</si>
  <si>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</si>
  <si>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</si>
  <si>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</si>
  <si>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</si>
  <si>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</si>
  <si>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</si>
  <si>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</si>
  <si>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</si>
  <si>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</si>
  <si>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</si>
  <si>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</si>
  <si>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</si>
  <si>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</si>
  <si>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</si>
  <si>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</si>
  <si>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</si>
  <si>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</si>
  <si>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</si>
  <si>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</si>
  <si>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</si>
  <si>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</si>
  <si>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</si>
  <si>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</si>
  <si>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</si>
  <si>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</si>
  <si>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</si>
  <si>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</si>
  <si>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</si>
  <si>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</si>
  <si>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</si>
  <si>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</si>
  <si>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</si>
  <si>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</si>
  <si>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</si>
  <si>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</si>
  <si>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</si>
  <si>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</si>
  <si>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</si>
  <si>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</si>
  <si>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</si>
  <si>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</si>
  <si>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</si>
  <si>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</si>
  <si>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</si>
  <si>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</si>
  <si>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</si>
  <si>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</si>
  <si>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</si>
  <si>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</si>
  <si>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</si>
  <si>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</si>
  <si>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</si>
  <si>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</si>
  <si>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</si>
  <si>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</si>
  <si>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</si>
  <si>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</si>
  <si>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</si>
  <si>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</si>
  <si>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</si>
  <si>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</si>
  <si>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</si>
  <si>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</si>
  <si>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</si>
  <si>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</si>
  <si>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</si>
  <si>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</si>
  <si>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</si>
  <si>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</si>
  <si>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</si>
  <si>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</si>
  <si>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</si>
  <si>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</si>
  <si>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</si>
  <si>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</si>
  <si>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</si>
  <si>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</si>
  <si>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</si>
  <si>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</si>
  <si>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</si>
  <si>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</si>
  <si>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</si>
  <si>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</si>
  <si>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</si>
  <si>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</si>
  <si>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</si>
  <si>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</si>
  <si>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</si>
  <si>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</si>
  <si>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</si>
  <si>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</si>
  <si>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</si>
  <si>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</si>
  <si>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</si>
  <si>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</si>
  <si>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</si>
  <si>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</si>
  <si>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</si>
  <si>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</si>
  <si>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</si>
  <si>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</si>
  <si>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</si>
  <si>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</si>
  <si>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</si>
  <si>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</si>
  <si>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</si>
  <si>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</si>
  <si>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</si>
  <si>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</si>
  <si>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</si>
  <si>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</si>
  <si>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</si>
  <si>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</si>
  <si>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</si>
  <si>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</si>
  <si>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</si>
  <si>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</si>
  <si>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</si>
  <si>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</si>
  <si>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</si>
  <si>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</si>
  <si>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</si>
  <si>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</si>
  <si>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</si>
  <si>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</si>
  <si>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</si>
  <si>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</si>
  <si>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</si>
  <si>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</si>
  <si>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</si>
  <si>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</si>
  <si>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</si>
  <si>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</si>
  <si>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</si>
  <si>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</si>
  <si>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</si>
  <si>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</si>
  <si>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</si>
  <si>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</si>
  <si>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</si>
  <si>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</si>
  <si>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</si>
  <si>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</si>
  <si>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</si>
  <si>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</si>
  <si>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</si>
  <si>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</si>
  <si>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</si>
  <si>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</si>
  <si>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</si>
  <si>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</si>
  <si>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</si>
  <si>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</si>
  <si>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</si>
  <si>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</si>
  <si>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</si>
  <si>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</si>
  <si>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</si>
  <si>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</si>
  <si>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</si>
  <si>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</si>
  <si>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</si>
  <si>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</si>
  <si>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</si>
  <si>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</si>
  <si>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</si>
  <si>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</si>
  <si>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</si>
  <si>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</si>
  <si>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</si>
  <si>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</si>
  <si>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</si>
  <si>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</si>
  <si>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</si>
  <si>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</si>
  <si>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</si>
  <si>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</si>
  <si>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</si>
  <si>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</si>
  <si>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</si>
  <si>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</si>
  <si>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</si>
  <si>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</si>
  <si>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</si>
  <si>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</si>
  <si>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</si>
  <si>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</si>
  <si>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</si>
  <si>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</si>
  <si>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</si>
  <si>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</si>
  <si>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</si>
  <si>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</si>
  <si>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</si>
  <si>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</si>
  <si>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</si>
  <si>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</si>
  <si>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</si>
  <si>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</si>
  <si>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</si>
  <si>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</si>
  <si>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</si>
  <si>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</si>
  <si>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</si>
  <si>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</si>
  <si>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</si>
  <si>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</si>
  <si>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</si>
  <si>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</si>
  <si>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</si>
  <si>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</si>
  <si>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</si>
  <si>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</si>
  <si>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</si>
  <si>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</si>
  <si>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</si>
  <si>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</si>
  <si>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</si>
  <si>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</si>
  <si>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</si>
  <si>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</si>
  <si>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</si>
  <si>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</si>
  <si>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</si>
  <si>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</si>
  <si>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</si>
  <si>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</si>
  <si>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</si>
  <si>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</si>
  <si>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</si>
  <si>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</si>
  <si>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</si>
  <si>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</si>
  <si>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</si>
  <si>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</si>
  <si>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</si>
  <si>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</si>
  <si>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</si>
  <si>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</si>
  <si>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</si>
  <si>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</si>
  <si>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</si>
  <si>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</si>
  <si>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</si>
  <si>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</si>
  <si>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</si>
  <si>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</si>
  <si>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</si>
  <si>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</si>
  <si>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</si>
  <si>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</si>
  <si>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</si>
  <si>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</si>
  <si>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</si>
  <si>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</si>
  <si>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</si>
  <si>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</si>
  <si>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</si>
  <si>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</si>
  <si>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</si>
  <si>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</si>
  <si>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</si>
  <si>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</si>
  <si>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</si>
  <si>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</si>
  <si>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</si>
  <si>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</si>
  <si>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</si>
  <si>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</si>
  <si>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</si>
  <si>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</si>
  <si>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</si>
  <si>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</si>
  <si>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</si>
  <si>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</si>
  <si>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</si>
  <si>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</si>
  <si>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</si>
  <si>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</si>
  <si>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</si>
  <si>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</si>
  <si>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</si>
  <si>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</si>
  <si>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</si>
  <si>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</si>
  <si>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</si>
  <si>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</si>
  <si>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</si>
  <si>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</si>
  <si>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</si>
  <si>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</si>
  <si>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</si>
  <si>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</si>
  <si>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</si>
  <si>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</si>
  <si>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</si>
  <si>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</si>
  <si>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</si>
  <si>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</si>
  <si>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</si>
  <si>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</si>
  <si>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</si>
  <si>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</si>
  <si>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</si>
  <si>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</si>
  <si>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</si>
  <si>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</si>
  <si>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</si>
  <si>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</si>
  <si>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</si>
  <si>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</si>
  <si>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</si>
  <si>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</si>
  <si>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</si>
  <si>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</si>
  <si>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</si>
  <si>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</si>
  <si>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</si>
  <si>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</si>
  <si>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</si>
  <si>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</si>
  <si>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</si>
  <si>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</si>
  <si>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</si>
  <si>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</si>
  <si>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</si>
  <si>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</si>
  <si>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</si>
  <si>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</si>
  <si>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</si>
  <si>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</si>
  <si>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</si>
  <si>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</si>
  <si>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</si>
  <si>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</si>
  <si>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</si>
  <si>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</si>
  <si>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</si>
  <si>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</si>
  <si>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</si>
  <si>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</si>
  <si>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</si>
  <si>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</si>
  <si>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</si>
  <si>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</si>
  <si>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</si>
  <si>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</si>
  <si>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</si>
  <si>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</si>
  <si>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</si>
  <si>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</si>
  <si>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</si>
  <si>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</si>
  <si>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</si>
  <si>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</si>
  <si>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</si>
  <si>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</si>
  <si>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</si>
  <si>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</si>
  <si>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</si>
  <si>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</si>
  <si>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</si>
  <si>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</si>
  <si>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</si>
  <si>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</si>
  <si>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</si>
  <si>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</si>
  <si>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</si>
  <si>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</si>
  <si>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</si>
  <si>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</si>
  <si>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</si>
  <si>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</si>
  <si>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</si>
  <si>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</si>
  <si>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</si>
  <si>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</si>
  <si>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</si>
  <si>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</si>
  <si>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</si>
  <si>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</si>
  <si>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</si>
  <si>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</si>
  <si>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</si>
  <si>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</si>
  <si>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</si>
  <si>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</si>
  <si>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</si>
  <si>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</si>
  <si>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</si>
  <si>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</si>
  <si>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</si>
  <si>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</si>
  <si>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</si>
  <si>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</si>
  <si>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</si>
  <si>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</si>
  <si>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</si>
  <si>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</si>
  <si>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</si>
  <si>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</si>
  <si>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</si>
  <si>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</si>
  <si>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</si>
  <si>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</si>
  <si>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</si>
  <si>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</si>
  <si>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</si>
  <si>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</si>
  <si>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</si>
  <si>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</si>
  <si>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</si>
  <si>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</si>
  <si>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</si>
  <si>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</si>
  <si>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</si>
  <si>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</si>
  <si>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</si>
  <si>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</si>
  <si>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</si>
  <si>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</si>
  <si>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</si>
  <si>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</si>
  <si>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</si>
  <si>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</si>
  <si>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</si>
  <si>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</si>
  <si>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</si>
  <si>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</si>
  <si>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</si>
  <si>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</si>
  <si>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</si>
  <si>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</si>
  <si>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</si>
  <si>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</si>
  <si>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</si>
  <si>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</si>
  <si>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</si>
  <si>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</si>
  <si>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</si>
  <si>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</si>
  <si>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</si>
  <si>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</si>
  <si>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</si>
  <si>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</si>
  <si>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</si>
  <si>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</si>
  <si>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</si>
  <si>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</si>
  <si>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</si>
  <si>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</si>
  <si>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</si>
  <si>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</si>
  <si>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</si>
  <si>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</si>
  <si>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</si>
  <si>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</si>
  <si>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</si>
  <si>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</si>
  <si>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</si>
  <si>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</si>
  <si>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</si>
  <si>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</si>
  <si>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</si>
  <si>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</si>
  <si>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</si>
  <si>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</si>
  <si>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</si>
  <si>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</si>
  <si>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</si>
  <si>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</si>
  <si>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</si>
  <si>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</si>
  <si>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</si>
  <si>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</si>
  <si>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</si>
  <si>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</si>
  <si>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</si>
  <si>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</si>
  <si>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</si>
  <si>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</si>
  <si>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</si>
  <si>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</si>
  <si>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</si>
  <si>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</si>
  <si>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</si>
  <si>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</si>
  <si>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</si>
  <si>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</si>
  <si>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</si>
  <si>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</si>
  <si>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</si>
  <si>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</si>
  <si>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</si>
  <si>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</si>
  <si>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</si>
  <si>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</si>
  <si>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</si>
  <si>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</si>
  <si>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</si>
  <si>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</si>
  <si>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</si>
  <si>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</si>
  <si>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</si>
  <si>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</si>
  <si>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</si>
  <si>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</si>
  <si>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</si>
  <si>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</si>
  <si>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</si>
  <si>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</si>
  <si>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</si>
  <si>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</si>
  <si>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</si>
  <si>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</si>
  <si>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</si>
  <si>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</si>
  <si>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</si>
  <si>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</si>
  <si>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</si>
  <si>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</si>
  <si>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</si>
  <si>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</si>
  <si>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</si>
  <si>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</si>
  <si>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</si>
  <si>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</si>
  <si>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</si>
  <si>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</si>
  <si>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</si>
  <si>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</si>
  <si>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</si>
  <si>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</si>
  <si>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</si>
  <si>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</si>
  <si>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</si>
  <si>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</si>
  <si>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</si>
  <si>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</si>
  <si>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</si>
  <si>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</si>
  <si>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</si>
  <si>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</si>
  <si>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</si>
  <si>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</si>
  <si>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</si>
  <si>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</si>
  <si>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</si>
  <si>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</si>
  <si>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</si>
  <si>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</si>
  <si>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</si>
  <si>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</si>
  <si>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</si>
  <si>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</si>
  <si>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</si>
  <si>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</si>
  <si>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</si>
  <si>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</si>
  <si>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</si>
  <si>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</si>
  <si>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</si>
  <si>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</si>
  <si>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</si>
  <si>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</si>
  <si>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</si>
  <si>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</si>
  <si>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</si>
  <si>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</si>
  <si>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</si>
  <si>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</si>
  <si>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</si>
  <si>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</si>
  <si>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</si>
  <si>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</si>
  <si>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</si>
  <si>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</si>
  <si>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</si>
  <si>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</si>
  <si>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</si>
  <si>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</si>
  <si>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</si>
  <si>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</si>
  <si>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</si>
  <si>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</si>
  <si>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</si>
  <si>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</si>
  <si>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</si>
  <si>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</si>
  <si>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</si>
  <si>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</si>
  <si>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</si>
  <si>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</si>
  <si>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</si>
  <si>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</si>
  <si>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</si>
  <si>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</si>
  <si>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</si>
  <si>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</si>
  <si>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</si>
  <si>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</si>
  <si>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</si>
  <si>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</si>
  <si>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</si>
  <si>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</si>
  <si>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</si>
  <si>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</si>
  <si>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</si>
  <si>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</si>
  <si>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</si>
  <si>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</si>
  <si>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</si>
  <si>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</si>
  <si>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</si>
  <si>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</si>
  <si>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</si>
  <si>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</si>
  <si>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</si>
  <si>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</si>
  <si>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</si>
  <si>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</si>
  <si>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</si>
  <si>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</si>
  <si>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</si>
  <si>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</si>
  <si>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</si>
  <si>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</si>
  <si>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</si>
  <si>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</si>
  <si>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</si>
  <si>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</si>
  <si>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</si>
  <si>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</si>
  <si>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</si>
  <si>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</si>
  <si>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</si>
  <si>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</si>
  <si>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</si>
  <si>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</si>
  <si>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</si>
  <si>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</si>
  <si>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</si>
  <si>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</si>
  <si>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</si>
  <si>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</si>
  <si>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</si>
  <si>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</si>
  <si>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</si>
  <si>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</si>
  <si>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</si>
  <si>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</si>
  <si>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</si>
  <si>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</si>
  <si>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</si>
  <si>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</si>
  <si>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</si>
  <si>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</si>
  <si>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</si>
  <si>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</si>
  <si>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</si>
  <si>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</si>
  <si>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</si>
  <si>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</si>
  <si>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</si>
  <si>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</si>
  <si>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</si>
  <si>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</si>
  <si>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</si>
  <si>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</si>
  <si>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</si>
  <si>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</si>
  <si>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</si>
  <si>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</si>
  <si>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</si>
  <si>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</si>
  <si>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</si>
  <si>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</si>
  <si>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</si>
  <si>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</si>
  <si>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</si>
  <si>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</si>
  <si>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</si>
  <si>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</si>
  <si>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</si>
  <si>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</si>
  <si>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</si>
  <si>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</si>
  <si>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</si>
  <si>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</si>
  <si>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</si>
  <si>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</si>
  <si>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</si>
  <si>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</si>
  <si>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</si>
  <si>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</si>
  <si>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</si>
  <si>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</si>
  <si>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</si>
  <si>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</si>
  <si>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</si>
  <si>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</si>
  <si>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</si>
  <si>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</si>
  <si>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</si>
  <si>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</si>
  <si>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</si>
  <si>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</si>
  <si>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</si>
  <si>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</si>
  <si>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</si>
  <si>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</si>
  <si>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</si>
  <si>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</si>
  <si>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</si>
  <si>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</si>
  <si>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</si>
  <si>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</si>
  <si>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</si>
  <si>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</si>
  <si>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</si>
  <si>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</si>
  <si>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</si>
  <si>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</si>
  <si>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</si>
  <si>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</si>
  <si>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</si>
  <si>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</si>
  <si>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</si>
  <si>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</si>
  <si>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</si>
  <si>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</si>
  <si>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</si>
  <si>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</si>
  <si>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</si>
  <si>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</si>
  <si>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</si>
  <si>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</si>
  <si>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</si>
  <si>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</si>
  <si>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</si>
  <si>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</si>
  <si>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</si>
  <si>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</si>
  <si>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</si>
  <si>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</si>
  <si>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</si>
  <si>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</si>
  <si>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</si>
  <si>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</si>
  <si>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</si>
  <si>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</si>
  <si>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</si>
  <si>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</si>
  <si>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</si>
  <si>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</si>
  <si>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</si>
  <si>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</si>
  <si>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</si>
  <si>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</si>
  <si>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</si>
  <si>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</si>
  <si>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</si>
  <si>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</si>
  <si>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</si>
  <si>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</si>
  <si>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</si>
  <si>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</si>
  <si>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</si>
  <si>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</si>
  <si>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</si>
  <si>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</si>
  <si>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</si>
  <si>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</si>
  <si>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</si>
  <si>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</si>
  <si>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</si>
  <si>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</si>
  <si>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</si>
  <si>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</si>
  <si>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</si>
  <si>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</si>
  <si>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</si>
  <si>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</si>
  <si>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</si>
  <si>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</si>
  <si>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</si>
  <si>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</si>
  <si>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</si>
  <si>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</si>
  <si>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</si>
  <si>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</si>
  <si>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</si>
  <si>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</si>
  <si>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</si>
  <si>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</si>
  <si>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</si>
  <si>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</si>
  <si>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</si>
  <si>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</si>
  <si>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</si>
  <si>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</si>
  <si>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</si>
  <si>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</si>
  <si>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</si>
  <si>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</si>
  <si>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</si>
  <si>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</si>
  <si>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</si>
  <si>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</si>
  <si>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</si>
  <si>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</si>
  <si>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</si>
  <si>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</si>
  <si>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</si>
  <si>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</si>
  <si>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</si>
  <si>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</si>
  <si>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</si>
  <si>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</si>
  <si>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</si>
  <si>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</si>
  <si>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</si>
  <si>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</si>
  <si>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</si>
  <si>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</si>
  <si>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</si>
  <si>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</si>
  <si>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</si>
  <si>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</si>
  <si>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</si>
  <si>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</si>
  <si>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</si>
  <si>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</si>
  <si>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</si>
  <si>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</si>
  <si>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</si>
  <si>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</si>
  <si>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</si>
  <si>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</si>
  <si>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</si>
  <si>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</si>
  <si>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</si>
  <si>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</si>
  <si>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</si>
  <si>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</si>
  <si>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</si>
  <si>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</si>
  <si>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</si>
  <si>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</si>
  <si>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</si>
  <si>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</si>
  <si>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</si>
  <si>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</si>
  <si>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</si>
  <si>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</si>
  <si>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</si>
  <si>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</si>
  <si>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</si>
  <si>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</si>
  <si>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</si>
  <si>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</si>
  <si>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</si>
  <si>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</si>
  <si>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</si>
  <si>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</si>
  <si>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</si>
  <si>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</si>
  <si>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</si>
  <si>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</si>
  <si>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</si>
  <si>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</si>
  <si>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</si>
  <si>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</si>
  <si>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</si>
  <si>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</si>
  <si>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</si>
  <si>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</si>
  <si>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</si>
  <si>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</si>
  <si>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</si>
  <si>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</si>
  <si>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</si>
  <si>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</si>
  <si>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</si>
  <si>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</si>
  <si>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</si>
  <si>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</si>
  <si>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</si>
  <si>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</si>
  <si>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</si>
  <si>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</si>
  <si>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</si>
  <si>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</si>
  <si>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</si>
  <si>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</si>
  <si>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</si>
  <si>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</si>
  <si>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</si>
  <si>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</si>
  <si>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</si>
  <si>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</si>
  <si>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</si>
  <si>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</si>
  <si>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</si>
  <si>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</si>
  <si>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</si>
  <si>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</si>
  <si>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</si>
  <si>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</si>
  <si>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</si>
  <si>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</si>
  <si>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</si>
  <si>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</si>
  <si>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</si>
  <si>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</si>
  <si>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</si>
  <si>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</si>
  <si>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</si>
  <si>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</si>
  <si>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</si>
  <si>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</si>
  <si>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</si>
  <si>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</si>
  <si>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</si>
  <si>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</si>
  <si>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</si>
  <si>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</si>
  <si>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</si>
  <si>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</si>
  <si>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</si>
  <si>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</si>
  <si>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</si>
  <si>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</si>
  <si>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</si>
  <si>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</si>
  <si>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</si>
  <si>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</si>
  <si>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</si>
  <si>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</si>
  <si>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</si>
  <si>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</si>
  <si>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</si>
  <si>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</si>
  <si>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</si>
  <si>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</si>
  <si>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</si>
  <si>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</si>
  <si>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</si>
  <si>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</si>
  <si>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</si>
  <si>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</si>
  <si>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</si>
  <si>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</si>
  <si>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</si>
  <si>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</si>
  <si>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</si>
  <si>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</si>
  <si>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</si>
  <si>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</si>
  <si>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</si>
  <si>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</si>
  <si>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</si>
  <si>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</si>
  <si>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</si>
  <si>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</si>
  <si>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</si>
  <si>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</si>
  <si>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</si>
  <si>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</si>
  <si>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</si>
  <si>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</si>
  <si>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</si>
  <si>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</si>
  <si>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</si>
  <si>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</si>
  <si>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</si>
  <si>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</si>
  <si>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</si>
  <si>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</si>
  <si>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</si>
  <si>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</si>
  <si>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</si>
  <si>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</si>
  <si>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</si>
  <si>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</si>
  <si>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</si>
  <si>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</si>
  <si>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</si>
  <si>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</si>
  <si>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</si>
  <si>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</si>
  <si>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</si>
  <si>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</si>
  <si>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</si>
  <si>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</si>
  <si>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</si>
  <si>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</si>
  <si>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</si>
  <si>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</si>
  <si>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</si>
  <si>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</si>
  <si>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</si>
  <si>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</si>
  <si>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</si>
  <si>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</si>
  <si>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</si>
  <si>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</si>
  <si>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</si>
  <si>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</si>
  <si>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</si>
  <si>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</si>
  <si>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</si>
  <si>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</si>
  <si>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</si>
  <si>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</si>
  <si>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</si>
  <si>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</si>
  <si>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</si>
  <si>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</si>
  <si>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</si>
  <si>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</si>
  <si>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</si>
  <si>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</si>
  <si>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</si>
  <si>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</si>
  <si>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</si>
  <si>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</si>
  <si>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</si>
  <si>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</si>
  <si>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</si>
  <si>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</si>
  <si>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</si>
  <si>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</si>
  <si>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</si>
  <si>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</si>
  <si>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</si>
  <si>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</si>
  <si>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</si>
  <si>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</si>
  <si>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</si>
  <si>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</si>
  <si>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</si>
  <si>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</si>
  <si>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</si>
  <si>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</si>
  <si>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</si>
  <si>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</si>
  <si>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</si>
  <si>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</si>
  <si>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</si>
  <si>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</si>
  <si>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</si>
  <si>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</si>
  <si>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</si>
  <si>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</si>
  <si>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</si>
  <si>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</si>
  <si>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</si>
  <si>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</si>
  <si>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</si>
  <si>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</si>
  <si>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</si>
  <si>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</si>
  <si>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</si>
  <si>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</si>
  <si>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</si>
  <si>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</si>
  <si>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</si>
  <si>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</si>
  <si>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</si>
  <si>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</si>
  <si>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</si>
  <si>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</si>
  <si>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</si>
  <si>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</si>
  <si>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</si>
  <si>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</si>
  <si>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</si>
  <si>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</si>
  <si>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</si>
  <si>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</si>
  <si>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</si>
  <si>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</si>
  <si>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</si>
  <si>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</si>
  <si>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</si>
  <si>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</si>
  <si>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</si>
  <si>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</si>
  <si>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</si>
  <si>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</si>
  <si>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</si>
  <si>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</si>
  <si>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</si>
  <si>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</si>
  <si>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</si>
  <si>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</si>
  <si>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</si>
  <si>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</si>
  <si>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</si>
  <si>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</si>
  <si>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</si>
  <si>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</si>
  <si>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</si>
  <si>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</si>
  <si>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</si>
  <si>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</si>
  <si>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</si>
  <si>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</si>
  <si>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</si>
  <si>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</si>
  <si>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</si>
  <si>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</si>
  <si>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</si>
  <si>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</si>
  <si>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</si>
  <si>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</si>
  <si>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</si>
  <si>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</si>
  <si>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</si>
  <si>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</si>
  <si>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</si>
  <si>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</si>
  <si>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</si>
  <si>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</si>
  <si>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</si>
  <si>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</si>
  <si>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</si>
  <si>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</si>
  <si>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</si>
  <si>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</si>
  <si>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PCM-20251009-00002205</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</si>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</sst>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277.02620451388793</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8.5533217592455912E-2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6.5429050926468335E-2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2.4850347224855796E-2</v>
      </c>
      <c r="H5" s="144">
        <v>45939.939930555556</v>
      </c>
      <c r="I5" s="142" t="str">
        <f>IFERROR(VLOOKUP(D5,DB!A:F,6,0),"")</f>
        <v>Generator-DG</v>
      </c>
      <c r="J5" s="65" t="str">
        <f>IFERROR(VLOOKUP(D5,DB!A:G,7,0),"")</f>
        <v>Vandalized</v>
      </c>
      <c r="K5" s="146" t="s">
        <v>38969</v>
      </c>
      <c r="L5" s="147" t="str">
        <f>IFERROR(VLOOKUP(D5,DB!A:I,9,0),"")</f>
        <v>Latis</v>
      </c>
      <c r="M5" s="70"/>
      <c r="N5" s="70"/>
      <c r="O5" s="70"/>
    </row>
    <row r="6" spans="1:15" ht="15" customHeight="1">
      <c r="A6" s="141"/>
      <c r="B6" s="142" t="str">
        <f>IFERROR(VLOOKUP(D6,DB!A:K,11,0),"")</f>
        <v/>
      </c>
      <c r="C6" s="142"/>
      <c r="D6" s="142"/>
      <c r="E6" s="143"/>
      <c r="F6" s="144"/>
      <c r="G6" s="145">
        <f ca="1">IFERROR(NOW()-F6,"")</f>
        <v>45939.974630439814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45939.974630439814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45939.974630439814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45939.974630439814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45939.974630439814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45939.974630439814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45939.974630439814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45939.974630439814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45939.974630439814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45939.974630439814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45939.974630439814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45939.974630439814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45939.974630439814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45939.974630439814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45939.974630439814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45939.974630439814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45939.974630439814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45939.974630439814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45939.974630439814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45939.974630439814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45939.974630439814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45939.974630439814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45939.974630439814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45939.974630439814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45939.974630439814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45939.974630439814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45939.974630439814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45939.974630439814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45939.974630439814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45939.974630439814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45939.974630439814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45939.974630439814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45939.974630439814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45939.974630439814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45939.974630439814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45939.974630439814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45939.974630439814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45939.974630439814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45939.974630439814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45939.974630439814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45939.974630439814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45939.974630439814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45939.974630439814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45939.974630439814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45939.974630439814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45939.974630439814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45939.974630439814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45939.974630439814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45939.974630439814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45939.974630439814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45939.974630439814</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45939.974630439814</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45939.974630439814</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45939.974630439814</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45939.974630439814</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45939.974630439814</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45939.974630439814</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45939.974630439814</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102A966A-E1D1-4C2D-9CCE-857E28C76E33}"/>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38971</v>
      </c>
      <c r="F2" s="80">
        <v>45322.056979166664</v>
      </c>
      <c r="G2" s="81" t="s">
        <v>39049</v>
      </c>
      <c r="H2" s="94">
        <v>45322.050729166665</v>
      </c>
      <c r="I2" s="67" t="s">
        <v>83</v>
      </c>
      <c r="J2" s="67" t="s">
        <v>65</v>
      </c>
      <c r="K2" s="93" t="s">
        <v>39050</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39051</v>
      </c>
      <c r="B3" s="67" t="str">
        <f>IFERROR(VLOOKUP(D3,DB!A:K,11,0),"")</f>
        <v>R2</v>
      </c>
      <c r="C3" s="67">
        <v>1</v>
      </c>
      <c r="D3" s="67" t="s">
        <v>31078</v>
      </c>
      <c r="E3" s="80" t="s">
        <v>38964</v>
      </c>
      <c r="F3" s="80">
        <v>45806.727083333331</v>
      </c>
      <c r="G3" s="81">
        <f ca="1">IFERROR(NOW()-F3,"-")</f>
        <v>133.24754710648267</v>
      </c>
      <c r="H3" s="80">
        <v>45791.543067129627</v>
      </c>
      <c r="I3" s="67" t="str">
        <f>IFERROR(VLOOKUP(D3,DB!A:F,6,0),"")</f>
        <v>SCECO</v>
      </c>
      <c r="J3" s="67" t="str">
        <f>IFERROR(VLOOKUP(D3,DB!A:G,7,0),"")</f>
        <v>No BB Shifted</v>
      </c>
      <c r="K3" s="93" t="s">
        <v>39052</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39053</v>
      </c>
      <c r="B4" s="67" t="str">
        <f>IFERROR(VLOOKUP(D4,DB!A:K,11,0),"")</f>
        <v>R2</v>
      </c>
      <c r="C4" s="67">
        <v>1</v>
      </c>
      <c r="D4" s="67" t="s">
        <v>29168</v>
      </c>
      <c r="E4" s="92" t="s">
        <v>38964</v>
      </c>
      <c r="F4" s="80">
        <v>45824.999837962961</v>
      </c>
      <c r="G4" s="81">
        <f ca="1">IFERROR(NOW()-F4,"-")</f>
        <v>114.9747924768526</v>
      </c>
      <c r="H4" s="80">
        <v>45824.993587962963</v>
      </c>
      <c r="I4" s="67" t="str">
        <f>IFERROR(VLOOKUP(D4,DB!A:F,6,0),"")</f>
        <v>Generator-SG</v>
      </c>
      <c r="J4" s="67" t="str">
        <f>IFERROR(VLOOKUP(D4,DB!A:G,7,0),"")</f>
        <v>Good</v>
      </c>
      <c r="K4" s="93" t="s">
        <v>39054</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39055</v>
      </c>
      <c r="B5" s="18" t="str">
        <f>IFERROR(VLOOKUP(D5,DB!A:K,11,0),"")</f>
        <v>R2</v>
      </c>
      <c r="C5" s="18">
        <v>2</v>
      </c>
      <c r="D5" s="18" t="s">
        <v>17684</v>
      </c>
      <c r="E5" s="120"/>
      <c r="F5" s="121" t="s">
        <v>39055</v>
      </c>
      <c r="G5" s="122" t="str">
        <f ca="1">IFERROR(NOW()-F5,"-")</f>
        <v>-</v>
      </c>
      <c r="H5" s="121">
        <v>45937.721956018519</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39057</v>
      </c>
      <c r="B6" s="18" t="str">
        <f>IFERROR(VLOOKUP(D6,DB!A:K,11,0),"")</f>
        <v>R2</v>
      </c>
      <c r="C6" s="18">
        <v>1</v>
      </c>
      <c r="D6" s="18" t="s">
        <v>25613</v>
      </c>
      <c r="E6" s="120" t="s">
        <v>38964</v>
      </c>
      <c r="F6" s="121">
        <v>45939.713171296295</v>
      </c>
      <c r="G6" s="122">
        <f ca="1">IFERROR(NOW()-F6,"-")</f>
        <v>0.26145914351945976</v>
      </c>
      <c r="H6" s="121">
        <v>45939.707615740743</v>
      </c>
      <c r="I6" s="18" t="str">
        <f>IFERROR(VLOOKUP(D6,DB!A:F,6,0),"")</f>
        <v>Generator-SG</v>
      </c>
      <c r="J6" s="18" t="str">
        <f>IFERROR(VLOOKUP(D6,DB!A:G,7,0),"")</f>
        <v>Vandalized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39059</v>
      </c>
      <c r="B7" s="18" t="str">
        <f>IFERROR(VLOOKUP(D7,DB!A:K,11,0),"")</f>
        <v>R2</v>
      </c>
      <c r="C7" s="18">
        <v>1</v>
      </c>
      <c r="D7" s="18" t="s">
        <v>29202</v>
      </c>
      <c r="E7" s="120" t="s">
        <v>38964</v>
      </c>
      <c r="F7" s="121">
        <v>45939.88484953704</v>
      </c>
      <c r="G7" s="122">
        <f ca="1">IFERROR(NOW()-F7,"-")</f>
        <v>8.9780902773782145E-2</v>
      </c>
      <c r="H7" s="121">
        <v>45939.879988425928</v>
      </c>
      <c r="I7" s="18" t="str">
        <f>IFERROR(VLOOKUP(D7,DB!A:F,6,0),"")</f>
        <v>Generator-SG</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45939.974630439814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45939.974630439814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45939.974630439814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45939.974630439814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45939.974630439814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45939.974630439814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45939.974630439814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45939.974630439814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45939.974630439814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45939.974630439814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45939.974630439814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45939.974630439814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45939.974630439814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45939.974630439814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45939.974630439814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45939.974630439814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45939.974630439814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45939.974630439814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45939.974630439814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45939.974630439814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45939.974630439814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45939.974630439814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45939.974630439814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45939.974630439814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45939.974630439814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45939.974630439814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45939.974630439814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45939.974630439814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45939.974630439814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45939.974630439814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45939.974630439814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45939.974630439814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45939.974630439814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45939.974630439814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45939.974630439814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45939.974630439814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45939.974630439814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45939.974630439814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45939.974630439814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45939.974630439814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45939.974630439814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45939.974630439814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45939.974630439814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45939.974630439814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45939.974630439814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45939.974630439814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45939.974630439814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45939.974630439814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45939.974630439814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45939.974630439814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45939.974630439814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45939.974630439814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45939.974630439814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45939.974630439814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45939.974630439814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45939.974630439814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45939.974630439814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45939.974630439814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45939.974630439814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45939.974630439814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45939.974630439814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45939.974630439814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45939.974630439814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45939.974630439814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45939.974630439814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45939.974630439814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45939.974630439814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45939.974630439814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45939.974630439814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45939.974630439814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45939.974630439814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45939.974630439814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45939.974630439814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45939.974630439814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45939.974630439814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45939.974630439814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45939.974630439814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45939.974630439814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45939.974630439814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45939.974630439814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45939.974630439814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45939.974630439814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45939.974630439814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45939.974630439814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45939.974630439814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45939.974630439814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45939.974630439814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45939.974630439814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45939.974630439814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45939.974630439814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45939.974630439814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45939.974630439814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45939.974630439814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45939.974630439814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45939.974630439814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45939.974630439814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45939.974630439814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45939.974630439814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45939.974630439814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45939.974630439814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45939.974630439814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45939.974630439814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45939.974630439814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45939.974630439814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45939.974630439814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45939.974630439814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45939.974630439814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45939.974630439814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45939.974630439814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45939.974630439814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45939.974630439814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45939.974630439814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45939.974630439814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45939.974630439814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45939.974630439814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45939.974630439814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45939.974630439814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45939.974630439814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45939.974630439814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45939.974630439814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45939.974630439814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45939.974630439814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45939.974630439814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45939.974630439814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45939.974630439814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45939.974630439814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45939.974630439814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45939.974630439814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45939.974630439814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45939.974630439814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45939.974630439814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45939.974630439814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45939.974630439814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45939.974630439814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45939.974630439814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45939.974630439814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45939.974630439814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45939.974630439814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45939.974630439814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45939.974630439814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45939.974630439814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45939.974630439814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45939.974630439814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45939.974630439814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45939.974630439814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45939.974630439814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45939.974630439814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45939.974630439814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45939.974630439814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45939.974630439814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45939.974630439814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45939.974630439814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45939.974630439814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45939.974630439814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45939.974630439814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45939.974630439814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45939.974630439814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45939.974630439814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45939.974630439814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45939.974630439814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45939.974630439814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45939.974630439814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45939.974630439814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45939.974630439814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45939.974630439814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45939.974630439814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45939.974630439814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45939.974630439814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45939.974630439814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45939.974630439814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45939.974630439814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45939.974630439814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45939.974630439814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45939.974630439814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45939.974630439814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45939.974630439814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45939.974630439814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45939.974630439814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45939.974630439814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45939.974630439814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45939.974630439814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45939.974630439814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45939.974630439814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45939.974630439814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45939.974630439814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45939.974630439814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45939.974630439814</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45939.974630439814</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45939.974630439814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45939.974630439814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45939.974630439814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45939.974630439814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45939.974630439814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45939.974630439814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45939.974630439814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45939.974630439814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45939.974630439814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45939.974630439814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45939.974630439814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45939.974630439814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45939.974630439814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45939.974630439814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45939.974630439814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45939.974630439814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45939.974630439814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45939.974630439814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45939.974630439814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45939.974630439814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45939.974630439814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45939.974630439814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45939.974630439814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45939.974630439814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45939.974630439814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45939.974630439814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45939.974630439814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45939.974630439814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45939.974630439814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45939.974630439814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45939.974630439814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45939.974630439814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45939.974630439814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45939.974630439814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45939.974630439814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45939.974630439814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45939.974630439814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45939.974630439814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45939.974630439814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45939.974630439814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45939.974630439814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45939.974630439814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45939.974630439814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45939.974630439814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45939.974630439814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45939.974630439814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45939.974630439814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45939.974630439814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45939.974630439814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45939.974630439814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45939.974630439814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45939.974630439814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45939.974630439814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45939.974630439814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45939.974630439814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45939.974630439814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45939.974630439814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45939.974630439814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45939.974630439814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45939.974630439814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45939.974630439814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45939.974630439814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45939.974630439814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45939.974630439814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45939.974630439814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45939.974630439814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45939.974630439814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45939.974630439814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45939.974630439814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45939.974630439814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45939.974630439814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45939.974630439814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45939.974630439814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45939.974630439814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45939.974630439814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45939.974630439814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45939.974630439814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45939.974630439814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45939.974630439814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45939.974630439814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45939.974630439814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45939.974630439814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45939.974630439814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45939.974630439814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45939.974630439814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45939.974630439814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45939.974630439814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45939.974630439814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45939.974630439814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45939.974630439814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45939.974630439814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45939.974630439814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45939.974630439814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45939.974630439814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45939.974630439814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45939.974630439814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45939.974630439814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45939.974630439814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45939.974630439814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45939.974630439814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45939.974630439814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45939.974630439814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45939.974630439814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45939.974630439814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45939.974630439814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45939.974630439814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45939.974630439814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45939.974630439814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45939.974630439814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45939.974630439814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45939.974630439814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45939.974630439814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45939.974630439814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45939.974630439814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45939.974630439814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45939.974630439814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45939.974630439814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45939.974630439814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45939.974630439814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45939.974630439814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45939.974630439814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45939.974630439814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45939.974630439814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45939.974630439814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45939.974630439814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45939.974630439814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45939.974630439814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45939.974630439814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45939.974630439814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45939.974630439814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45939.974630439814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45939.974630439814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45939.974630439814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45939.974630439814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45939.974630439814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45939.974630439814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45939.974630439814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45939.974630439814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45939.974630439814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45939.974630439814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45939.974630439814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45939.974630439814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45939.974630439814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45939.974630439814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45939.974630439814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45939.974630439814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45939.974630439814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45939.974630439814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45939.974630439814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45939.974630439814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45939.974630439814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45939.974630439814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45939.974630439814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45939.974630439814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45939.974630439814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45939.974630439814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45939.974630439814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45939.974630439814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45939.974630439814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45939.974630439814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45939.974630439814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45939.974630439814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45939.974630439814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45939.974630439814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45939.974630439814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45939.974630439814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45939.974630439814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45939.974630439814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45939.974630439814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45939.974630439814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45939.974630439814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45939.974630439814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45939.974630439814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45939.974630439814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45939.974630439814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45939.974630439814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45939.974630439814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45939.974630439814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45939.974630439814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45939.974630439814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45939.974630439814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45939.974630439814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45939.974630439814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45939.974630439814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45939.974630439814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45939.974630439814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45939.974630439814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45939.974630439814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45939.974630439814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45939.974630439814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45939.974630439814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45939.974630439814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45939.974630439814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45939.974630439814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45939.974630439814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45939.974630439814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45939.974630439814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45939.974630439814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45939.974630439814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45939.974630439814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45939.974630439814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45939.974630439814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45939.974630439814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45939.974630439814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45939.974630439814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45939.974630439814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45939.974630439814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45939.974630439814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45939.974630439814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45939.974630439814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45939.974630439814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45939.974630439814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45939.974630439814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45939.974630439814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45939.974630439814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45939.974630439814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45939.974630439814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45939.974630439814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45939.974630439814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45939.974630439814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45939.974630439814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45939.974630439814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45939.974630439814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45939.974630439814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45939.974630439814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45939.974630439814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45939.974630439814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45939.974630439814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45939.974630439814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45939.974630439814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45939.974630439814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45939.974630439814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45939.974630439814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45939.974630439814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45939.974630439814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45939.974630439814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45939.974630439814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45939.974630439814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45939.974630439814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45939.974630439814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45939.974630439814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45939.974630439814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45939.974630439814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45939.974630439814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45939.974630439814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45939.974630439814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45939.974630439814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45939.974630439814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45939.974630439814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45939.974630439814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45939.974630439814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45939.974630439814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45939.974630439814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45939.974630439814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45939.974630439814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45939.974630439814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45939.974630439814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45939.974630439814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45939.974630439814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45939.974630439814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45939.974630439814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45939.974630439814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45939.974630439814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45939.974630439814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45939.974630439814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45939.974630439814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45939.974630439814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45939.974630439814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45939.974630439814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45939.974630439814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45939.974630439814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45939.974630439814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45939.974630439814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45939.974630439814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45939.974630439814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45939.974630439814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45939.974630439814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45939.974630439814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45939.974630439814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45939.974630439814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45939.974630439814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45939.974630439814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45939.974630439814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45939.974630439814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45939.974630439814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45939.974630439814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45939.974630439814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45939.974630439814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45939.974630439814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45939.974630439814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45939.974630439814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45939.974630439814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45939.974630439814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45939.974630439814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45939.974630439814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45939.974630439814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45939.974630439814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45939.974630439814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45939.974630439814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45939.974630439814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45939.974630439814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45939.974630439814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45939.974630439814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45939.974630439814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45939.974630439814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45939.974630439814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45939.974630439814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45939.974630439814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45939.974630439814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45939.974630439814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45939.974630439814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45939.974630439814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45939.974630439814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45939.974630439814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45939.974630439814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45939.974630439814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45939.974630439814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45939.974630439814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45939.974630439814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45939.974630439814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45939.974630439814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45939.974630439814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45939.974630439814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45939.974630439814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45939.974630439814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45939.974630439814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45939.974630439814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45939.974630439814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45939.974630439814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45939.974630439814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45939.974630439814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45939.974630439814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45939.974630439814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45939.974630439814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45939.974630439814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45939.974630439814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45939.974630439814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45939.974630439814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45939.974630439814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45939.974630439814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45939.974630439814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45939.974630439814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45939.974630439814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45939.974630439814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45939.974630439814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45939.974630439814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45939.974630439814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45939.974630439814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45939.974630439814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45939.974630439814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45939.974630439814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45939.974630439814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45939.974630439814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45939.974630439814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45939.974630439814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45939.974630439814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45939.974630439814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45939.974630439814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45939.974630439814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45939.974630439814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45939.974630439814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45939.974630439814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45939.974630439814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45939.974630439814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45939.974630439814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45939.974630439814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45939.974630439814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45939.974630439814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45939.974630439814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45939.974630439814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45939.974630439814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45939.974630439814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45939.974630439814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45939.974630439814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45939.974630439814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45939.974630439814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45939.974630439814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45939.974630439814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45939.974630439814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45939.974630439814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45939.974630439814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45939.974630439814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45939.974630439814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45939.974630439814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45939.974630439814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45939.974630439814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45939.974630439814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45939.974630439814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45939.974630439814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45939.974630439814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45939.974630439814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45939.974630439814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45939.974630439814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45939.974630439814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45939.974630439814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45939.974630439814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45939.974630439814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45939.974630439814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45939.974630439814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45939.974630439814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45939.974630439814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45939.974630439814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45939.974630439814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45939.974630439814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45939.974630439814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45939.974630439814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45939.974630439814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45939.974630439814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45939.974630439814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45939.974630439814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45939.974630439814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45939.974630439814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45939.974630439814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45939.974630439814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45939.974630439814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45939.974630439814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45939.974630439814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45939.974630439814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45939.974630439814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45939.974630439814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45939.974630439814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45939.974630439814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45939.974630439814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45939.974630439814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45939.974630439814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45939.974630439814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45939.974630439814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45939.974630439814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45939.974630439814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45939.974630439814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45939.974630439814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45939.974630439814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45939.974630439814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45939.974630439814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45939.974630439814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45939.974630439814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45939.974630439814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45939.974630439814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45939.974630439814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45939.974630439814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45939.974630439814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45939.974630439814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45939.974630439814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45939.974630439814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45939.974630439814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45939.974630439814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45939.974630439814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45939.974630439814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45939.974630439814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45939.974630439814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45939.974630439814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45939.974630439814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45939.974630439814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45939.974630439814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45939.974630439814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45939.974630439814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45939.974630439814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45939.974630439814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45939.974630439814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45939.974630439814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45939.974630439814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45939.974630439814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45939.974630439814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45939.974630439814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45939.974630439814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45939.974630439814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45939.974630439814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45939.974630439814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45939.974630439814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45939.974630439814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45939.974630439814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45939.974630439814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45939.974630439814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45939.974630439814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45939.974630439814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45939.974630439814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45939.974630439814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45939.974630439814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45939.974630439814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45939.974630439814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45939.974630439814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45939.974630439814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45939.974630439814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45939.974630439814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45939.974630439814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45939.974630439814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45939.974630439814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45939.974630439814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45939.974630439814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45939.974630439814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45939.974630439814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45939.974630439814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45939.974630439814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45939.974630439814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45939.974630439814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45939.974630439814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45939.974630439814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45939.974630439814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45939.974630439814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45939.974630439814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45939.974630439814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45939.974630439814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45939.974630439814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45939.974630439814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45939.974630439814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45939.974630439814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45939.974630439814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45939.974630439814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45939.974630439814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45939.974630439814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45939.974630439814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45939.974630439814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45939.974630439814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45939.974630439814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45939.974630439814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45939.974630439814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45939.974630439814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45939.974630439814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45939.974630439814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45939.974630439814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45939.974630439814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45939.974630439814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45939.974630439814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45939.974630439814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45939.974630439814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45939.974630439814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45939.974630439814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45939.974630439814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45939.974630439814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45939.974630439814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45939.974630439814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45939.974630439814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45939.974630439814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45939.974630439814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45939.974630439814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45939.974630439814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45939.974630439814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45939.974630439814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45939.974630439814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45939.974630439814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45939.974630439814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45939.974630439814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45939.974630439814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45939.974630439814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45939.974630439814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45939.974630439814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45939.974630439814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45939.974630439814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45939.974630439814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45939.974630439814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45939.974630439814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45939.974630439814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45939.974630439814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45939.974630439814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45939.974630439814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45939.974630439814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45939.974630439814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45939.974630439814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45939.974630439814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45939.974630439814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45939.974630439814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45939.974630439814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45939.974630439814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45939.974630439814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45939.974630439814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45939.974630439814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45939.974630439814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45939.974630439814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45939.974630439814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45939.974630439814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45939.974630439814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45939.974630439814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45939.974630439814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45939.974630439814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45939.974630439814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45939.974630439814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45939.974630439814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45939.974630439814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45939.974630439814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45939.974630439814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45939.974630439814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45939.974630439814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45939.974630439814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45939.974630439814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45939.974630439814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45939.974630439814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45939.974630439814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45939.974630439814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45939.974630439814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45939.974630439814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45939.974630439814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45939.974630439814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45939.974630439814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45939.974630439814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45939.974630439814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45939.974630439814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45939.974630439814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45939.974630439814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45939.974630439814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45939.974630439814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45939.974630439814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45939.974630439814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45939.974630439814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45939.974630439814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45939.974630439814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45939.974630439814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45939.974630439814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45939.974630439814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45939.974630439814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45939.974630439814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45939.974630439814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45939.974630439814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45939.974630439814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45939.974630439814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45939.974630439814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45939.974630439814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45939.974630439814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45939.974630439814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45939.974630439814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45939.974630439814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45939.974630439814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45939.974630439814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45939.974630439814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45939.974630439814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45939.974630439814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45939.974630439814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45939.974630439814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45939.974630439814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45939.974630439814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45939.974630439814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45939.974630439814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45939.974630439814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45939.974630439814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45939.974630439814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45939.974630439814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45939.974630439814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45939.974630439814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45939.974630439814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45939.974630439814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45939.974630439814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45939.974630439814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45939.974630439814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45939.974630439814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45939.974630439814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45939.974630439814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45939.974630439814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45939.974630439814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45939.974630439814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45939.974630439814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45939.974630439814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45939.974630439814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45939.974630439814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45939.974630439814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45939.974630439814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45939.974630439814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45939.974630439814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45939.974630439814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45939.974630439814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45939.974630439814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45939.974630439814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45939.974630439814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45939.974630439814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45939.974630439814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45939.974630439814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45939.974630439814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45939.974630439814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45939.974630439814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45939.974630439814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45939.974630439814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45939.974630439814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45939.974630439814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45939.974630439814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45939.974630439814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45939.974630439814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45939.974630439814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45939.974630439814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45939.974630439814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45939.974630439814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45939.974630439814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45939.974630439814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45939.974630439814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45939.974630439814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45939.974630439814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45939.974630439814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45939.974630439814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45939.974630439814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45939.974630439814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45939.974630439814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45939.974630439814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45939.974630439814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45939.974630439814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45939.974630439814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45939.974630439814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45939.974630439814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45939.974630439814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45939.974630439814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45939.974630439814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45939.974630439814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45939.974630439814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45939.974630439814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45939.974630439814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45939.974630439814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45939.974630439814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45939.974630439814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45939.974630439814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45939.974630439814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45939.974630439814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45939.974630439814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45939.974630439814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45939.974630439814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45939.974630439814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45939.974630439814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45939.974630439814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45939.974630439814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45939.974630439814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45939.974630439814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45939.974630439814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45939.974630439814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45939.974630439814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45939.974630439814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45939.974630439814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45939.974630439814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45939.974630439814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45939.974630439814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45939.974630439814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45939.974630439814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45939.974630439814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45939.974630439814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45939.974630439814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45939.974630439814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45939.974630439814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45939.974630439814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45939.974630439814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45939.974630439814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45939.974630439814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45939.974630439814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45939.974630439814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45939.974630439814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45939.974630439814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45939.974630439814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45939.974630439814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45939.974630439814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45939.974630439814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45939.974630439814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45939.974630439814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45939.974630439814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45939.974630439814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45939.974630439814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45939.974630439814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45939.974630439814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45939.974630439814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45939.974630439814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45939.974630439814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45939.974630439814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45939.974630439814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45939.974630439814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45939.974630439814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45939.974630439814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45939.974630439814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45939.974630439814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45939.974630439814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45939.974630439814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45939.974630439814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45939.974630439814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45939.974630439814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45939.974630439814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45939.974630439814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45939.974630439814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45939.974630439814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45939.974630439814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45939.974630439814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45939.974630439814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45939.974630439814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45939.974630439814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45939.974630439814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45939.974630439814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45939.974630439814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45939.974630439814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45939.974630439814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45939.974630439814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45939.974630439814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45939.974630439814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45939.974630439814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45939.974630439814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45939.974630439814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45939.974630439814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45939.974630439814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45939.974630439814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45939.974630439814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45939.974630439814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45939.974630439814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45939.974630439814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45939.974630439814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45939.974630439814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45939.974630439814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45939.974630439814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45939.974630439814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45939.974630439814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45939.974630439814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45939.974630439814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45939.974630439814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45939.974630439814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45939.974630439814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45939.974630439814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45939.974630439814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45939.974630439814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45939.974630439814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45939.974630439814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45939.974630439814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45939.974630439814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45939.974630439814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45939.974630439814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45939.974630439814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45939.974630439814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45939.974630439814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45939.974630439814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45939.974630439814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45939.974630439814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45939.974630439814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45939.974630439814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45939.974630439814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45939.974630439814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45939.974630439814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45939.974630439814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45939.974630439814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45939.974630439814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45939.974630439814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45939.974630439814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45939.974630439814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45939.974630439814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45939.974630439814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45939.974630439814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45939.974630439814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45939.974630439814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45939.974630439814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45939.974630439814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45939.974630439814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45939.974630439814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45939.974630439814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45939.974630439814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45939.974630439814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45939.974630439814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45939.974630439814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45939.974630439814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45939.974630439814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45939.974630439814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45939.974630439814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45939.974630439814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45939.974630439814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45939.974630439814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45939.974630439814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45939.974630439814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45939.974630439814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45939.974630439814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45939.974630439814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45939.974630439814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45939.974630439814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45939.974630439814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45939.974630439814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45939.974630439814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45939.974630439814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45939.974630439814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45939.974630439814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45939.974630439814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45939.974630439814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45939.974630439814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45939.974630439814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45939.974630439814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45939.974630439814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45939.974630439814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45939.974630439814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45939.974630439814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45939.974630439814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45939.974630439814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45939.974630439814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45939.974630439814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45939.974630439814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45939.974630439814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45939.974630439814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45939.974630439814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45939.974630439814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45939.974630439814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45939.974630439814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45939.974630439814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45939.974630439814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45939.974630439814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45939.974630439814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45939.974630439814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45939.974630439814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45939.974630439814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45939.974630439814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45939.974630439814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45939.974630439814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45939.974630439814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45939.974630439814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45939.974630439814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45939.974630439814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45939.974630439814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45939.974630439814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45939.974630439814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45939.974630439814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45939.974630439814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45939.974630439814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45939.974630439814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45939.974630439814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45939.974630439814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45939.974630439814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45939.974630439814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45939.974630439814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45939.974630439814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45939.974630439814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45939.974630439814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45939.974630439814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45939.974630439814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45939.974630439814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45939.974630439814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45939.974630439814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45939.974630439814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45939.974630439814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45939.974630439814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45939.974630439814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45939.974630439814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45939.974630439814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45939.974630439814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45939.974630439814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45939.974630439814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45939.974630439814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45939.974630439814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45939.974630671299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45939.974630671299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45939.974630671299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45939.974630671299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45939.974630671299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45939.974630671299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45939.974630671299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45939.974630671299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45939.974630671299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45939.974630671299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45939.974630671299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45939.974630671299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45939.974630671299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45939.974630671299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45939.974630671299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45939.974630671299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45939.974630671299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45939.974630671299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45939.974630671299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45939.974630671299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45939.974630671299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45939.974630671299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45939.974630671299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45939.974630671299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45939.974630671299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45939.974630671299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45939.974630671299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45939.974630671299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45939.974630671299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45939.974630671299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45939.974630671299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45939.974630671299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45939.974630671299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45939.974630671299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45939.974630671299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45939.974630671299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45939.974630671299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45939.974630671299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45939.974630671299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45939.974630671299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45939.974630671299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45939.974630671299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45939.974630671299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45939.974630671299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45939.974630671299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45939.974630671299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45939.974630671299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45939.974630671299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45939.974630671299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45939.974630671299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45939.974630671299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45939.974630671299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45939.974630671299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45939.974630671299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45939.974630671299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45939.974630671299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45939.974630671299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45939.974630671299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45939.974630671299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45939.974630671299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45939.974630671299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45939.974630671299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45939.974630671299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45939.974630671299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45939.974630671299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45939.974630671299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45939.974630671299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45939.974630671299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45939.974630671299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45939.974630671299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45939.974630671299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45939.974630671299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45939.974630671299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45939.974630671299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45939.974630671299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45939.974630671299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45939.974630671299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45939.974630671299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45939.974630671299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45939.974630671299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45939.974630671299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45939.974630671299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45939.974630671299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45939.974630671299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45939.974630671299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45939.974630671299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45939.974630671299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45939.974630671299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45939.974630671299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45939.974630671299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45939.974630671299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45939.974630671299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45939.974630671299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45939.974630671299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45939.974630671299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45939.974630671299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45939.974630671299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45939.974630671299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45939.974630671299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45939.974630671299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45939.974630671299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45939.974630671299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45939.974630671299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45939.974630671299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45939.974630671299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45939.974630671299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45939.974630671299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45939.974630671299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45939.974630671299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45939.974630671299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45939.974630671299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45939.974630671299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45939.974630671299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45939.974630671299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45939.974630671299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45939.974630671299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45939.974630671299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45939.974630671299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45939.974630671299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45939.974630671299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45939.974630671299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45939.974630671299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45939.974630671299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45939.974630671299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45939.974630671299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45939.974630671299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45939.974630671299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45939.974630671299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45939.974630671299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45939.974630671299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45939.974630671299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45939.974630671299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45939.974630671299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45939.974630671299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45939.974630671299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45939.974630671299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45939.974630671299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45939.974630671299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45939.974630671299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45939.974630671299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45939.974630671299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45939.974630671299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45939.974630671299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45939.974630671299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45939.974630671299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45939.974630671299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45939.974630671299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45939.974630671299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45939.974630671299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45939.974630671299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45939.974630671299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45939.974630671299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45939.974630671299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45939.974630671299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45939.974630671299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45939.974630671299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45939.974630671299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45939.974630671299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45939.974630671299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45939.974630671299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45939.974630671299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45939.974630671299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45939.974630671299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45939.974630671299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45939.974630671299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45939.974630671299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45939.974630671299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45939.974630671299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45939.974630671299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45939.974630671299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45939.974630671299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45939.974630671299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45939.974630671299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45939.974630671299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45939.974630671299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45939.974630671299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45939.974630671299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45939.974630671299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45939.974630671299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45939.974630671299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45939.974630671299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45939.974630671299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45939.974630671299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45939.974630671299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45939.974630671299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45939.974630671299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45939.974630671299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45939.974630671299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45939.974630671299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45939.974630671299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45939.974630671299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45939.974630671299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45939.974630671299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45939.974630671299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45939.974630671299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45939.974630671299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45939.974630671299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45939.974630671299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45939.974630671299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45939.974630671299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45939.974630671299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45939.974630671299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45939.974630671299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45939.974630671299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45939.974630671299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45939.974630671299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45939.974630671299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45939.974630671299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45939.974630671299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45939.974630671299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45939.974630671299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45939.974630671299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45939.974630671299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45939.974630671299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45939.974630671299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45939.974630671299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45939.974630671299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45939.974630671299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45939.974630671299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45939.974630671299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45939.974630671299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45939.974630671299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45939.974630671299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45939.974630671299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45939.974630671299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45939.974630671299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45939.974630671299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45939.974630671299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45939.974630671299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45939.974630671299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45939.974630671299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45939.974630671299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45939.974630671299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45939.974630671299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45939.974630671299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45939.974630671299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45939.974630671299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45939.974630671299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45939.974630671299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45939.974630671299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45939.974630671299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45939.974630671299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45939.974630671299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45939.974630671299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45939.974630671299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45939.974630671299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45939.974630671299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45939.974630671299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45939.974630671299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45939.974630671299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45939.974630671299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45939.974630671299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45939.974630671299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45939.974630671299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45939.974630671299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45939.974630671299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45939.974630671299</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236.49391284721787</v>
      </c>
      <c r="H2" s="105">
        <v>45703.474768518521</v>
      </c>
      <c r="I2" s="102" t="str">
        <f>IFERROR(VLOOKUP(D2,DB!A:F,6,0),"")</f>
        <v>SCECO</v>
      </c>
      <c r="J2" s="102" t="str">
        <f>IFERROR(VLOOKUP(D2,DB!A:G,7,0),"")</f>
        <v>Dead</v>
      </c>
      <c r="K2" s="107" t="s">
        <v>39062</v>
      </c>
      <c r="L2" s="99" t="str">
        <f>IFERROR(VLOOKUP(D2,DB!A:I,9,0),"")</f>
        <v>Latis</v>
      </c>
    </row>
    <row r="3" spans="1:16" ht="15" customHeight="1">
      <c r="A3" s="127" t="s">
        <v>39063</v>
      </c>
      <c r="B3" s="127" t="str">
        <f>IFERROR(VLOOKUP(D3,DB!A:K,11,0),"")</f>
        <v>R4</v>
      </c>
      <c r="C3" s="128">
        <v>3</v>
      </c>
      <c r="D3" s="99" t="s">
        <v>36646</v>
      </c>
      <c r="E3" s="104" t="s">
        <v>38964</v>
      </c>
      <c r="F3" s="131">
        <v>45939.557245370372</v>
      </c>
      <c r="G3" s="132">
        <f ca="1">IFERROR(NOW()-F3,"")</f>
        <v>0.41738506944238907</v>
      </c>
      <c r="H3" s="131">
        <v>45939.542118055557</v>
      </c>
      <c r="I3" s="127" t="str">
        <f>IFERROR(VLOOKUP(D3,DB!A:F,6,0),"")</f>
        <v>Generator-SG</v>
      </c>
      <c r="J3" s="127" t="str">
        <f>IFERROR(VLOOKUP(D3,DB!A:G,7,0),"")</f>
        <v>Weak</v>
      </c>
      <c r="K3" s="133" t="s">
        <v>39064</v>
      </c>
      <c r="L3" s="129" t="str">
        <f>IFERROR(VLOOKUP(D3,DB!A:I,9,0),"")</f>
        <v>Latis</v>
      </c>
    </row>
    <row r="4" spans="1:16" ht="15" customHeight="1">
      <c r="A4" s="127"/>
      <c r="B4" s="127" t="str">
        <f>IFERROR(VLOOKUP(D4,DB!A:K,11,0),"")</f>
        <v/>
      </c>
      <c r="C4" s="128"/>
      <c r="D4" s="129"/>
      <c r="E4" s="130"/>
      <c r="F4" s="131"/>
      <c r="G4" s="132">
        <f ca="1">IFERROR(NOW()-F4,"")</f>
        <v>45939.974630439814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45939.974630439814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45939.974630439814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45939.974630439814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45939.974630439814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45939.974630439814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45939.974630439814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45939.974630439814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45939.974630439814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45939.974630439814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45939.974630439814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45939.974630439814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45939.974630439814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45939.974630439814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45939.974630439814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45939.974630439814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45939.974630439814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45939.974630439814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45939.974630439814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45939.974630439814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45939.974630439814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45939.974630439814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45939.974630439814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45939.974630439814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45939.974630439814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45939.974630439814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45939.974630439814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45939.974630439814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45939.974630439814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45939.974630439814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45939.974630439814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45939.974630439814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45939.974630439814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45939.974630439814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45939.974630439814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45939.974630439814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45939.974630439814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45939.974630439814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45939.974630439814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45939.974630439814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45939.974630439814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45939.974630439814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45939.974630439814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45939.974630439814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45939.974630439814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45939.974630439814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45939.974630439814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45939.974630439814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45939.974630439814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45939.974630439814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45939.974630439814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45939.974630439814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45939.974630439814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45939.974630439814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45939.974630439814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45939.974630439814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45939.974630439814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45939.974630439814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45939.974630439814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45939.974630439814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45939.974630439814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45939.974630439814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45939.974630439814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45939.974630439814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45939.974630439814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45939.974630439814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45939.974630439814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45939.974630439814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45939.974630439814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45939.974630439814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45939.974630439814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45939.974630439814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45939.974630439814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45939.974630439814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45939.974630439814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45939.974630439814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45939.974630439814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45939.974630439814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45939.974630439814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45939.974630439814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45939.974630439814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45939.974630439814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45939.974630439814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45939.974630439814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45939.974630439814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45939.974630439814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45939.974630439814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45939.974630439814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45939.974630439814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45939.974630439814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45939.974630439814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45939.974630439814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45939.974630439814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45939.974630439814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45939.974630439814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45939.974630439814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45939.974630439814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45939.974630439814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45939.974630439814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45939.974630439814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45939.974630439814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45939.974630439814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45939.974630439814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45939.974630439814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45939.974630439814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45939.974630439814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45939.974630439814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45939.974630439814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45939.974630439814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45939.974630439814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45939.974630439814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45939.974630439814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45939.974630439814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45939.974630439814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45939.974630439814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45939.974630439814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45939.974630439814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45939.974630439814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45939.974630439814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45939.974630439814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45939.974630439814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45939.974630439814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45939.974630439814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45939.974630439814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45939.974630439814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45939.974630439814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45939.974630439814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45939.974630439814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45939.974630439814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45939.974630439814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45939.974630439814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45939.974630439814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45939.974630439814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45939.974630439814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45939.974630439814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45939.974630439814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45939.974630439814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45939.974630439814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45939.974630439814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45939.974630439814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45939.974630439814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45939.974630439814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45939.974630439814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45939.974630439814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45939.974630439814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45939.974630439814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45939.974630439814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45939.974630439814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45939.974630439814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45939.974630439814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45939.974630439814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45939.974630439814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45939.974630439814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45939.974630439814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45939.974630439814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45939.974630439814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45939.974630439814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45939.974630439814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45939.974630439814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45939.974630439814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45939.974630439814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45939.974630439814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45939.974630439814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45939.974630439814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45939.974630439814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45939.974630439814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45939.974630439814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45939.974630439814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45939.974630439814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45939.974630439814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45939.974630439814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45939.974630439814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45939.974630439814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45939.974630439814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45939.974630439814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45939.974630439814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45939.974630439814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45939.974630439814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45939.974630439814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45939.974630439814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45939.974630439814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45939.974630439814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45939.974630439814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45939.974630439814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45939.974630439814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45939.974630439814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45939.974630439814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45939.974630439814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45939.974630439814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45939.974630439814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45939.974630439814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45939.974630439814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45939.974630439814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45939.974630439814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45939.974630439814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45939.974630439814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45939.974630439814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45939.974630439814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45939.974630439814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45939.974630439814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45939.974630439814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45939.974630439814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45939.974630439814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45939.974630439814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45939.974630439814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45939.974630439814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45939.974630439814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45939.974630439814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45939.974630439814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45939.974630439814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45939.974630439814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45939.974630439814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45939.974630439814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45939.974630439814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45939.974630439814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45939.974630439814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45939.974630439814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45939.974630439814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45939.974630439814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45939.974630439814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45939.974630439814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45939.974630439814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45939.974630439814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45939.974630439814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45939.974630439814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45939.974630439814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45939.974630439814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45939.974630439814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45939.974630439814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45939.974630439814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45939.974630439814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45939.974630439814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45939.974630439814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45939.974630439814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45939.974630439814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45939.974630439814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45939.974630439814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45939.974630439814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45939.974630439814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45939.974630439814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45939.974630439814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45939.974630439814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45939.974630439814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45939.974630439814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45939.974630439814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45939.974630439814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45939.974630439814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45939.974630439814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45939.974630439814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45939.974630439814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45939.974630439814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45939.974630439814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45939.974630439814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45939.974630439814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45939.974630439814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45939.974630439814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45939.974630439814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45939.974630439814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45939.974630439814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45939.974630439814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45939.974630439814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45939.974630439814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45939.974630439814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45939.974630439814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45939.974630439814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45939.974630439814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45939.974630439814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45939.974630439814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45939.974630439814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45939.974630439814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45939.974630439814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45939.974630439814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45939.974630439814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45939.974630439814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45939.974630439814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45939.974630439814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45939.974630439814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45939.974630439814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45939.974630439814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45939.974630439814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45939.974630439814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45939.974630439814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45939.974630439814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45939.974630439814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45939.974630439814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45939.974630439814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45939.974630439814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45939.974630439814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45939.974630439814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45939.974630439814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45939.974630439814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45939.974630439814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45939.974630439814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45939.974630439814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45939.974630439814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45939.974630439814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45939.974630439814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45939.974630439814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45939.974630439814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45939.974630439814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45939.974630439814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45939.974630439814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45939.974630439814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45939.974630439814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45939.974630439814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45939.974630439814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45939.974630439814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45939.974630439814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45939.974630439814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45939.974630439814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45939.974630439814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45939.974630439814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45939.974630439814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45939.974630439814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45939.974630439814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45939.974630439814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45939.974630439814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45939.974630439814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45939.974630439814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45939.974630439814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45939.974630439814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45939.974630439814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45939.974630439814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45939.974630439814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45939.974630439814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45939.974630439814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45939.974630439814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45939.974630439814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45939.974630439814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45939.974630439814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45939.974630439814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45939.974630439814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45939.974630439814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45939.974630439814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45939.974630439814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45939.974630439814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45939.974630439814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45939.974630439814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45939.974630439814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45939.974630439814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45939.974630439814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45939.974630439814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45939.974630439814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45939.974630439814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45939.974630439814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45939.974630439814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45939.974630439814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45939.974630439814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45939.974630439814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45939.974630439814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45939.974630439814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45939.974630439814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45939.974630439814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45939.974630439814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45939.974630439814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45939.974630439814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45939.974630439814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45939.974630439814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45939.974630439814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45939.974630439814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45939.974630439814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45939.974630439814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45939.974630439814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45939.974630439814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45939.974630439814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45939.974630439814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45939.974630439814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45939.974630439814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45939.974630439814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45939.974630439814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45939.974630439814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45939.974630439814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45939.974630439814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45939.974630439814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45939.974630439814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45939.974630439814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45939.974630439814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45939.974630439814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45939.974630439814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45939.974630439814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45939.974630439814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45939.974630439814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45939.974630439814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45939.974630439814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45939.974630439814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45939.974630439814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45939.974630439814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45939.974630439814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45939.974630439814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45939.974630439814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45939.974630439814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45939.974630439814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45939.974630439814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45939.974630439814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45939.974630439814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45939.974630439814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45939.974630439814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45939.974630439814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45939.974630439814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45939.974630439814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45939.974630439814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45939.974630439814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45939.974630439814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45939.974630439814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45939.974630439814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45939.974630439814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45939.974630439814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45939.974630439814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45939.974630439814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45939.974630439814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45939.974630439814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45939.974630439814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45939.974630439814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45939.974630439814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45939.974630439814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45939.974630439814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45939.974630439814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45939.974630439814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45939.974630439814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45939.974630439814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45939.974630439814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45939.974630439814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45939.974630439814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45939.974630439814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45939.974630439814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45939.974630439814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45939.974630439814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45939.974630439814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45939.974630439814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45939.974630439814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45939.974630439814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45939.974630439814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45939.974630439814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45939.974630439814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45939.974630439814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45939.974630439814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45939.974630439814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45939.974630439814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45939.974630439814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45939.974630439814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45939.974630439814</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45939.974630439814</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45939.974630439814</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3">
        <f ca="1">IFERROR(NOW()-F2,"")</f>
        <v>48.142570254625753</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38971</v>
      </c>
      <c r="F3" s="38">
        <v>45926.188877314817</v>
      </c>
      <c r="G3" s="163">
        <f t="shared" ref="G3" ca="1" si="0">IFERROR(NOW()-F3,"")</f>
        <v>13.785753124997427</v>
      </c>
      <c r="H3" s="38">
        <v>45926.158159722225</v>
      </c>
      <c r="I3" s="37" t="str">
        <f>IFERROR(VLOOKUP(D3,DB!A:F,6,0),"")</f>
        <v>SCECO</v>
      </c>
      <c r="J3" s="37" t="str">
        <f>IFERROR(VLOOKUP(D3,DB!A:G,7,0),"")</f>
        <v>Good</v>
      </c>
      <c r="K3" s="37" t="s">
        <v>39068</v>
      </c>
      <c r="L3" s="37" t="str">
        <f>IFERROR(VLOOKUP(D3,DB!A:I,9,0),"")</f>
        <v>Latis</v>
      </c>
      <c r="M3" s="125"/>
    </row>
    <row r="4" spans="1:13" ht="15">
      <c r="A4" s="126" t="s">
        <v>39069</v>
      </c>
      <c r="B4" s="37" t="str">
        <f>IFERROR(VLOOKUP(D4,DB!A:K,11,0),"")</f>
        <v>R5</v>
      </c>
      <c r="C4" s="37">
        <v>1</v>
      </c>
      <c r="D4" s="37" t="s">
        <v>35903</v>
      </c>
      <c r="E4" s="37" t="s">
        <v>38964</v>
      </c>
      <c r="F4" s="38">
        <v>45939.885000000002</v>
      </c>
      <c r="G4" s="39">
        <f t="shared" ref="G4:G19" ca="1" si="1">IFERROR(NOW()-F4,"")</f>
        <v>8.9630439812026452E-2</v>
      </c>
      <c r="H4" s="38">
        <v>45939.879293981481</v>
      </c>
      <c r="I4" s="37" t="str">
        <f>IFERROR(VLOOKUP(D4,DB!A:F,6,0),"")</f>
        <v>Generator-SG</v>
      </c>
      <c r="J4" s="37" t="str">
        <f>IFERROR(VLOOKUP(D4,DB!A:G,7,0),"")</f>
        <v>Dead</v>
      </c>
      <c r="K4" s="37" t="s">
        <v>39070</v>
      </c>
      <c r="L4" s="37" t="str">
        <f>IFERROR(VLOOKUP(D4,DB!A:I,9,0),"")</f>
        <v>Latis</v>
      </c>
    </row>
    <row r="5" spans="1:13" ht="15">
      <c r="A5" s="37" t="s">
        <v>39071</v>
      </c>
      <c r="B5" s="37" t="str">
        <f>IFERROR(VLOOKUP(D5,DB!A:K,11,0),"")</f>
        <v>R5</v>
      </c>
      <c r="C5" s="37">
        <v>1</v>
      </c>
      <c r="D5" s="37" t="s">
        <v>35264</v>
      </c>
      <c r="E5" s="37" t="s">
        <v>38964</v>
      </c>
      <c r="F5" s="38">
        <v>45939.92255787037</v>
      </c>
      <c r="G5" s="39">
        <f t="shared" ca="1" si="1"/>
        <v>5.2072569444135297E-2</v>
      </c>
      <c r="H5" s="38">
        <v>45939.912442129629</v>
      </c>
      <c r="I5" s="37" t="str">
        <f>IFERROR(VLOOKUP(D5,DB!A:F,6,0),"")</f>
        <v>Generator-SG</v>
      </c>
      <c r="J5" s="37" t="str">
        <f>IFERROR(VLOOKUP(D5,DB!A:G,7,0),"")</f>
        <v>Dead</v>
      </c>
      <c r="K5" s="37" t="s">
        <v>39072</v>
      </c>
      <c r="L5" s="37" t="str">
        <f>IFERROR(VLOOKUP(D5,DB!A:I,9,0),"")</f>
        <v>Latis</v>
      </c>
    </row>
    <row r="6" spans="1:13" ht="15">
      <c r="A6" s="37"/>
      <c r="B6" s="37" t="str">
        <f>IFERROR(VLOOKUP(D6,DB!A:K,11,0),"")</f>
        <v/>
      </c>
      <c r="C6" s="37"/>
      <c r="D6" s="37"/>
      <c r="E6" s="37"/>
      <c r="F6" s="38"/>
      <c r="G6" s="39">
        <f t="shared" ca="1" si="1"/>
        <v>45939.974630439814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45939.974630439814</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45939.974630439814</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45939.974630439814</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45939.974630439814</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45939.974630439814</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45939.974630439814</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45939.974630439814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45939.974630439814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45939.974630439814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45939.974630439814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45939.974630439814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45939.974630439814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45939.974630439814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45939.974630439814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45939.974630439814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45939.974630439814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45939.974630439814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45939.974630439814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45939.974630439814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45939.974630439814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45939.974630439814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45939.974630439814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45939.974630439814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45939.974630439814</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45939.974630439814</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45939.974630439814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45939.974630439814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45939.974630439814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45939.974630439814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45939.974630439814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45939.974630439814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45939.974630439814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45939.974630439814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45939.974630439814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45939.974630439814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45939.974630439814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45939.974630439814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45939.974630439814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45939.974630439814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45939.974630439814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45939.974630439814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45939.974630439814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45939.974630439814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45939.974630439814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45939.974630439814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45939.974630439814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45939.974630439814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45939.974630439814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45939.974630439814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45939.974630439814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45939.974630439814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45939.974630439814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45939.974630439814</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45939.974630439814</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45939.974630439814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45939.974630439814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45939.974630439814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45939.974630439814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45939.974630439814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45939.974630439814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45939.974630439814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45939.974630439814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45939.974630439814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45939.974630439814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45939.974630439814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45939.974630439814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45939.974630439814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45939.974630439814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45939.974630439814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45939.974630439814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45939.974630439814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45939.974630439814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45939.974630439814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45939.974630439814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45939.974630439814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45939.974630439814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45939.974630439814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45939.974630439814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45939.974630439814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45939.974630439814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45939.974630439814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45939.974630439814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45939.974630439814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45939.974630439814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45939.974630439814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45939.974630439814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45939.974630439814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45939.974630439814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45939.974630439814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45939.974630439814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45939.974630439814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45939.974630439814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45939.974630439814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45939.974630439814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45939.974630439814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45939.974630439814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45939.974630439814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45939.974630439814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45939.974630439814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45939.974630439814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45939.974630439814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45939.974630439814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45939.974630439814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45939.974630439814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45939.974630439814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45939.974630439814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45939.974630439814</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45939.974630439814</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9"/>
  <sheetViews>
    <sheetView workbookViewId="0">
      <selection activeCell="H6" sqref="H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13.201783217591583</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0.44556793981610099</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6.093658217592747</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45939.857638888891</v>
      </c>
      <c r="G5" s="151">
        <f ca="1">IFERROR(NOW()-F5,"-")</f>
        <v>0.11699155092355795</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39081</v>
      </c>
      <c r="B6" s="156" t="str">
        <f>IFERROR(VLOOKUP(D6,DB!A:K,11,0),"")</f>
        <v>R6</v>
      </c>
      <c r="C6" s="156">
        <v>1</v>
      </c>
      <c r="D6" s="156" t="s">
        <v>33325</v>
      </c>
      <c r="E6" s="156" t="s">
        <v>38964</v>
      </c>
      <c r="F6" s="161">
        <v>45939.789467592593</v>
      </c>
      <c r="G6" s="151">
        <f ca="1">IFERROR(NOW()-F6,"-")</f>
        <v>0.18516284722136334</v>
      </c>
      <c r="H6" s="161">
        <v>45939.783831018518</v>
      </c>
      <c r="I6" s="156" t="str">
        <f>IFERROR(VLOOKUP(D6,DB!A:F,6,0),"")</f>
        <v>Generator-SG</v>
      </c>
      <c r="J6" s="156" t="str">
        <f>IFERROR(VLOOKUP(D6,DB!A:G,7,0),"")</f>
        <v>Vandalized</v>
      </c>
      <c r="K6" s="156" t="s">
        <v>39082</v>
      </c>
      <c r="L6" s="156" t="str">
        <f>IFERROR(VLOOKUP(D6,DB!A:I,9,0),"")</f>
        <v>Latis</v>
      </c>
    </row>
    <row r="7" spans="1:16383" ht="31.5" customHeight="1">
      <c r="A7" s="156"/>
      <c r="B7" s="156" t="str">
        <f>IFERROR(VLOOKUP(D7,DB!A:K,11,0),"")</f>
        <v/>
      </c>
      <c r="C7" s="156"/>
      <c r="D7" s="156"/>
      <c r="E7" s="156"/>
      <c r="F7" s="156"/>
      <c r="G7" s="151">
        <f ca="1">IFERROR(NOW()-F7,"-")</f>
        <v>45939.974630439814</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45939.974630439814</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45939.974630439814</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45939.974630439814</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45939.974630439814</v>
      </c>
      <c r="H11" s="156"/>
      <c r="I11" s="156" t="str">
        <f>IFERROR(VLOOKUP(D11,DB!A:F,6,0),"")</f>
        <v/>
      </c>
      <c r="J11" s="156" t="str">
        <f>IFERROR(VLOOKUP(D11,DB!A:G,7,0),"")</f>
        <v/>
      </c>
      <c r="K11" s="156"/>
      <c r="L11" s="156" t="str">
        <f>IFERROR(VLOOKUP(D11,DB!A:I,9,0),"")</f>
        <v/>
      </c>
    </row>
    <row r="12" spans="1:16383" ht="31.5" customHeight="1">
      <c r="A12" s="110"/>
      <c r="B12" s="157" t="str">
        <f>IFERROR(VLOOKUP(D12,DB!A:K,11,0),"")</f>
        <v/>
      </c>
      <c r="C12" s="157"/>
      <c r="D12" s="156"/>
      <c r="E12" s="156"/>
      <c r="F12" s="113"/>
      <c r="G12" s="151">
        <f ca="1">IFERROR(NOW()-F12,"-")</f>
        <v>45939.974630439814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45939.974630439814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45939.974630439814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45939.974630439814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45939.974630439814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45939.974630439814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45939.974630439814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45939.974630439814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45939.974630439814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45939.974630439814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45939.974630439814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45939.974630439814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45939.974630439814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45939.974630439814</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45939.974630439814</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45939.974630439814</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45939.974630439814</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45939.974630439814</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45939.974630439814</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45939.974630439814</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45939.974630439814</v>
      </c>
      <c r="H32" s="113"/>
      <c r="I32" s="157" t="str">
        <f>IFERROR(VLOOKUP(D32,DB!A:F,6,0),"")</f>
        <v/>
      </c>
      <c r="J32" s="157" t="str">
        <f>IFERROR(VLOOKUP(D32,DB!A:G,7,0),"")</f>
        <v/>
      </c>
      <c r="K32" s="160"/>
      <c r="L32" s="158" t="str">
        <f>IFERROR(VLOOKUP(D32,DB!A:I,9,0),"")</f>
        <v/>
      </c>
    </row>
    <row r="33" spans="1:12" ht="31.5" customHeight="1">
      <c r="A33" s="110"/>
      <c r="B33" s="109" t="str">
        <f>IFERROR(VLOOKUP(D33,DB!A:K,11,0),"")</f>
        <v/>
      </c>
      <c r="C33" s="111"/>
      <c r="D33" s="109"/>
      <c r="E33" s="112"/>
      <c r="F33" s="113"/>
      <c r="G33" s="81">
        <f ca="1">IFERROR(NOW()-F33,"-")</f>
        <v>45939.974630439814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45939.974630439814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45939.974630439814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45939.974630439814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45939.974630439814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45939.974630439814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45939.974630439814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45939.974630439814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45939.974630439814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45939.974630439814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45939.974630439814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45939.974630439814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45939.974630439814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45939.974630439814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45939.974630439814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45939.974630439814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45939.974630439814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45939.974630439814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45939.974630439814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45939.974630439814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45939.974630439814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45939.974630439814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45939.974630439814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45939.974630439814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45939.974630439814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45939.974630439814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45939.974630439814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45939.974630439814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45939.974630439814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45939.974630439814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45939.974630439814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45939.974630439814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45939.974630439814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45939.974630439814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45939.974630439814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45939.974630439814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45939.974630439814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45939.974630439814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45939.974630439814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45939.974630439814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45939.974630439814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45939.974630439814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45939.974630439814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45939.974630439814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45939.974630439814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45939.974630439814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45939.974630439814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45939.974630439814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45939.974630439814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45939.974630439814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45939.974630439814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45939.974630439814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45939.974630439814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45939.974630439814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45939.974630439814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45939.974630439814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45939.974630439814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45939.974630439814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45939.974630439814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45939.974630439814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45939.974630439814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45939.974630439814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45939.974630439814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45939.974630439814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45939.974630439814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45939.974630439814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45939.974630439814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45939.974630439814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45939.974630439814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45939.974630439814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45939.974630439814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45939.974630439814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45939.974630439814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45939.974630439814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45939.974630439814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45939.974630439814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45939.974630439814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45939.974630439814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45939.974630439814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45939.974630439814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45939.974630439814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45939.974630439814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45939.974630439814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45939.974630439814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45939.974630439814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45939.974630439814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45939.974630439814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45939.974630439814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45939.974630439814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45939.974630439814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45939.974630439814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45939.974630439814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45939.974630439814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45939.974630439814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45939.974630439814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45939.974630439814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45939.974630439814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45939.974630439814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45939.974630439814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45939.974630439814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45939.974630439814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45939.974630439814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45939.974630439814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45939.974630439814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45939.974630439814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45939.974630439814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45939.974630439814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45939.974630439814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45939.974630439814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45939.974630439814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45939.974630439814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45939.974630439814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45939.974630439814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45939.974630439814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45939.974630439814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45939.974630439814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45939.974630439814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45939.974630439814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45939.974630439814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45939.974630439814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45939.974630439814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45939.974630439814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45939.974630439814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45939.974630439814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45939.974630439814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45939.974630439814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45939.974630439814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45939.974630439814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45939.974630439814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45939.974630439814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45939.974630439814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45939.974630439814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45939.974630439814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45939.974630439814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45939.974630439814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45939.974630439814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45939.974630439814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45939.974630439814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45939.974630439814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45939.974630439814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45939.974630439814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45939.974630439814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45939.974630439814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45939.974630439814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45939.974630439814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45939.974630439814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45939.974630439814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45939.974630439814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45939.974630439814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45939.974630439814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45939.974630439814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45939.974630439814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45939.974630439814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45939.974630439814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45939.974630439814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45939.974630439814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45939.974630439814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45939.974630439814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45939.974630439814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45939.974630439814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45939.974630439814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45939.974630439814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45939.974630439814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45939.974630439814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45939.974630439814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45939.974630439814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45939.974630439814</v>
      </c>
      <c r="H199" s="113"/>
      <c r="I199" s="109" t="str">
        <f>IFERROR(VLOOKUP(D199,DB!A:F,6,0),"")</f>
        <v/>
      </c>
      <c r="J199" s="108" t="str">
        <f>IFERROR(VLOOKUP(D199,DB!A:G,7,0),"")</f>
        <v/>
      </c>
      <c r="K199" s="114"/>
      <c r="L199" s="115" t="str">
        <f>IFERROR(VLOOKUP(D199,DB!A:I,9,0),"")</f>
        <v/>
      </c>
    </row>
  </sheetData>
  <dataValidations count="2">
    <dataValidation allowBlank="1" showInputMessage="1" showErrorMessage="1" sqref="E1" xr:uid="{380493DB-286A-4683-AF55-C78F04945A49}"/>
    <dataValidation type="list" allowBlank="1" showInputMessage="1" showErrorMessage="1" sqref="E3 E5:E1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2025-10-09T20:26:00Z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