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2815" documentId="13_ncr:1_{F6CB121F-512D-4AA6-A0C1-0FB36C537598}" xr6:coauthVersionLast="47" xr6:coauthVersionMax="47" xr10:uidLastSave="{FE88765D-8BA2-4317-BDD1-855D88088231}"/>
  <bookViews>
    <workbookView xWindow="-109" yWindow="-109" windowWidth="26301" windowHeight="14169" firstSheet="4"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19" i="1" l="1"/>
  <c r="G10"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J2" i="1"/>
  <c r="L2" i="1"/>
  <c r="G6" i="6"/>
  <c r="G7" i="6"/>
  <c r="G8" i="6"/>
  <c r="G9" i="6"/>
  <c r="G10" i="6"/>
  <c r="G11" i="6"/>
  <c r="G12" i="6"/>
  <c r="G13" i="6"/>
  <c r="G14" i="6"/>
  <c r="G15" i="6"/>
  <c r="G16" i="6"/>
  <c r="G17" i="6"/>
  <c r="G18" i="6"/>
  <c r="G19" i="6"/>
  <c r="G20" i="6"/>
  <c r="G21" i="6"/>
  <c r="G22"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G3" i="1"/>
  <c r="G4" i="1"/>
  <c r="G5" i="1"/>
  <c r="G6" i="1"/>
  <c r="G7" i="1"/>
  <c r="G8" i="1"/>
  <c r="G9"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J3" i="1"/>
  <c r="J4" i="1"/>
  <c r="J5" i="1"/>
  <c r="J6" i="1"/>
  <c r="J7" i="1"/>
  <c r="J8" i="1"/>
  <c r="J9" i="1"/>
  <c r="J10" i="1"/>
  <c r="J11" i="1"/>
  <c r="J12" i="1"/>
  <c r="J13" i="1"/>
  <c r="J14" i="1"/>
  <c r="J15" i="1"/>
  <c r="J16" i="1"/>
  <c r="J17" i="1"/>
  <c r="J18"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I2" i="6"/>
  <c r="I5" i="6"/>
  <c r="L2" i="6"/>
  <c r="L5" i="6"/>
  <c r="L4" i="6"/>
  <c r="J5" i="6"/>
  <c r="J2" i="6"/>
  <c r="J4" i="6"/>
  <c r="I4" i="6"/>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 i="5"/>
  <c r="I3" i="5"/>
  <c r="J3" i="5"/>
  <c r="L3" i="5"/>
  <c r="B3" i="2"/>
  <c r="G3" i="2"/>
  <c r="I3" i="2"/>
  <c r="J3" i="2"/>
  <c r="L3" i="2"/>
  <c r="B4" i="2"/>
  <c r="G4" i="2"/>
  <c r="I4" i="2"/>
  <c r="J4" i="2"/>
  <c r="L4" i="2"/>
  <c r="B2" i="1"/>
  <c r="L2" i="5"/>
  <c r="B2" i="4"/>
  <c r="I2" i="4"/>
  <c r="J2" i="4"/>
  <c r="L2" i="4"/>
  <c r="B3" i="6"/>
  <c r="G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alcChain>
</file>

<file path=xl/sharedStrings.xml><?xml version="1.0" encoding="utf-8"?>
<sst xmlns="http://schemas.openxmlformats.org/spreadsheetml/2006/main" count="178595" uniqueCount="39081">
  <si>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</si>
  <si>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</si>
  <si>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</si>
  <si>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</si>
  <si>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</si>
  <si>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</si>
  <si>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</si>
  <si>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</si>
  <si>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</si>
  <si>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</si>
  <si>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</si>
  <si>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</si>
  <si>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</si>
  <si>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</si>
  <si>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</si>
  <si>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</si>
  <si>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</si>
  <si>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</si>
  <si>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</si>
  <si>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</si>
  <si>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</si>
  <si>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</si>
  <si>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</si>
  <si>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</si>
  <si>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</si>
  <si>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</si>
  <si>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</si>
  <si>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</si>
  <si>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</si>
  <si>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</si>
  <si>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</si>
  <si>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</si>
  <si>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</si>
  <si>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</si>
  <si>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</si>
  <si>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</si>
  <si>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</si>
  <si>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</si>
  <si>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</si>
  <si>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</si>
  <si>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</si>
  <si>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</si>
  <si>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</si>
  <si>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</si>
  <si>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</si>
  <si>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</si>
  <si>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</si>
  <si>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</si>
  <si>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</si>
  <si>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</si>
  <si>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</si>
  <si>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</si>
  <si>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</si>
  <si>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</si>
  <si>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</si>
  <si>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</si>
  <si>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</si>
  <si>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</si>
  <si>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</si>
  <si>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</si>
  <si>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</si>
  <si>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</si>
  <si>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</si>
  <si>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</si>
  <si>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</si>
  <si>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</si>
  <si>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</si>
  <si>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</si>
  <si>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</si>
  <si>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</si>
  <si>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</si>
  <si>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</si>
  <si>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</si>
  <si>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</si>
  <si>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</si>
  <si>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</si>
  <si>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</si>
  <si>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</si>
  <si>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</si>
  <si>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</si>
  <si>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</si>
  <si>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</si>
  <si>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</si>
  <si>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</si>
  <si>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</si>
  <si>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</si>
  <si>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</si>
  <si>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</si>
  <si>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</si>
  <si>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</si>
  <si>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</si>
  <si>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</si>
  <si>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</si>
  <si>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</si>
  <si>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</si>
  <si>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</si>
  <si>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</si>
  <si>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</si>
  <si>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</si>
  <si>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</si>
  <si>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</si>
  <si>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</si>
  <si>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</si>
  <si>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</si>
  <si>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</si>
  <si>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</si>
  <si>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</si>
  <si>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</si>
  <si>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</si>
  <si>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</si>
  <si>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</si>
  <si>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</si>
  <si>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</si>
  <si>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</si>
  <si>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</si>
  <si>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</si>
  <si>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</si>
  <si>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</si>
  <si>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</si>
  <si>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</si>
  <si>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</si>
  <si>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</si>
  <si>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</si>
  <si>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</si>
  <si>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</si>
  <si>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</si>
  <si>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</si>
  <si>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</si>
  <si>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</si>
  <si>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</si>
  <si>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</si>
  <si>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</si>
  <si>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</si>
  <si>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</si>
  <si>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</si>
  <si>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</si>
  <si>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</si>
  <si>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</si>
  <si>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</si>
  <si>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</si>
  <si>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</si>
  <si>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</si>
  <si>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</si>
  <si>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</si>
  <si>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</si>
  <si>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</si>
  <si>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</si>
  <si>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</si>
  <si>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</si>
  <si>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</si>
  <si>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</si>
  <si>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</si>
  <si>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</si>
  <si>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</si>
  <si>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</si>
  <si>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</si>
  <si>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</si>
  <si>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</si>
  <si>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</si>
  <si>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</si>
  <si>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</si>
  <si>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</si>
  <si>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</si>
  <si>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</si>
  <si>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</si>
  <si>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</si>
  <si>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</si>
  <si>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</si>
  <si>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</si>
  <si>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</si>
  <si>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</si>
  <si>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</si>
  <si>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</si>
  <si>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</si>
  <si>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</si>
  <si>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</si>
  <si>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</si>
  <si>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</si>
  <si>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</si>
  <si>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</si>
  <si>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</si>
  <si>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</si>
  <si>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</si>
  <si>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</si>
  <si>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</si>
  <si>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</si>
  <si>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</si>
  <si>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</si>
  <si>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</si>
  <si>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</si>
  <si>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</si>
  <si>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</si>
  <si>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</si>
  <si>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</si>
  <si>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</si>
  <si>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</si>
  <si>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</si>
  <si>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</si>
  <si>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</si>
  <si>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</si>
  <si>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</si>
  <si>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</si>
  <si>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</si>
  <si>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</si>
  <si>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</si>
  <si>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</si>
  <si>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</si>
  <si>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</si>
  <si>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</si>
  <si>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</si>
  <si>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</si>
  <si>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</si>
  <si>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</si>
  <si>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</si>
  <si>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</si>
  <si>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</si>
  <si>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</si>
  <si>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</si>
  <si>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</si>
  <si>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</si>
  <si>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</si>
  <si>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</si>
  <si>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</si>
  <si>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</si>
  <si>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</si>
  <si>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</si>
  <si>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</si>
  <si>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</si>
  <si>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</si>
  <si>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</si>
  <si>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</si>
  <si>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</si>
  <si>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</si>
  <si>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</si>
  <si>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</si>
  <si>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</si>
  <si>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</si>
  <si>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</si>
  <si>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</si>
  <si>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</si>
  <si>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</si>
  <si>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</si>
  <si>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</si>
  <si>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</si>
  <si>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</si>
  <si>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</si>
  <si>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</si>
  <si>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</si>
  <si>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</si>
  <si>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</si>
  <si>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</si>
  <si>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</si>
  <si>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</si>
  <si>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</si>
  <si>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</si>
  <si>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</si>
  <si>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</si>
  <si>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</si>
  <si>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</si>
  <si>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</si>
  <si>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</si>
  <si>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</si>
  <si>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</si>
  <si>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</si>
  <si>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</si>
  <si>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</si>
  <si>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</si>
  <si>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</si>
  <si>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</si>
  <si>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</si>
  <si>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</si>
  <si>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</si>
  <si>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</si>
  <si>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</si>
  <si>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</si>
  <si>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</si>
  <si>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</si>
  <si>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</si>
  <si>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</si>
  <si>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</si>
  <si>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</si>
  <si>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</si>
  <si>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</si>
  <si>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</si>
  <si>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</si>
  <si>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</si>
  <si>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</si>
  <si>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</si>
  <si>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</si>
  <si>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</si>
  <si>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</si>
  <si>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</si>
  <si>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</si>
  <si>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</si>
  <si>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</si>
  <si>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</si>
  <si>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</si>
  <si>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</si>
  <si>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</si>
  <si>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</si>
  <si>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</si>
  <si>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</si>
  <si>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</si>
  <si>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</si>
  <si>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</si>
  <si>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</si>
  <si>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</si>
  <si>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</si>
  <si>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</si>
  <si>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</si>
  <si>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</si>
  <si>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</si>
  <si>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</si>
  <si>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</si>
  <si>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</si>
  <si>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</si>
  <si>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</si>
  <si>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</si>
  <si>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</si>
  <si>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</si>
  <si>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</si>
  <si>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</si>
  <si>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</si>
  <si>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</si>
  <si>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</si>
  <si>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</si>
  <si>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</si>
  <si>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</si>
  <si>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</si>
  <si>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</si>
  <si>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</si>
  <si>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</si>
  <si>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</si>
  <si>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</si>
  <si>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</si>
  <si>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</si>
  <si>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</si>
  <si>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</si>
  <si>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</si>
  <si>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</si>
  <si>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</si>
  <si>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</si>
  <si>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</si>
  <si>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</si>
  <si>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</si>
  <si>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</si>
  <si>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</si>
  <si>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</si>
  <si>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</si>
  <si>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</si>
  <si>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</si>
  <si>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</si>
  <si>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</si>
  <si>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</si>
  <si>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</si>
  <si>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</si>
  <si>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</si>
  <si>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</si>
  <si>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</si>
  <si>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</si>
  <si>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</si>
  <si>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</si>
  <si>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</si>
  <si>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</si>
  <si>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</si>
  <si>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</si>
  <si>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</si>
  <si>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</si>
  <si>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</si>
  <si>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</si>
  <si>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</si>
  <si>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</si>
  <si>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</si>
  <si>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</si>
  <si>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</si>
  <si>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</si>
  <si>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</si>
  <si>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</si>
  <si>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</si>
  <si>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</si>
  <si>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</si>
  <si>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</si>
  <si>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</si>
  <si>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</si>
  <si>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</si>
  <si>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</si>
  <si>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</si>
  <si>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</si>
  <si>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</si>
  <si>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</si>
  <si>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</si>
  <si>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</si>
  <si>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</si>
  <si>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</si>
  <si>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</si>
  <si>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</si>
  <si>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</si>
  <si>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</si>
  <si>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</si>
  <si>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</si>
  <si>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</si>
  <si>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</si>
  <si>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</si>
  <si>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</si>
  <si>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</si>
  <si>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</si>
  <si>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</si>
  <si>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</si>
  <si>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</si>
  <si>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</si>
  <si>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</si>
  <si>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</si>
  <si>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</si>
  <si>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</si>
  <si>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</si>
  <si>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</si>
  <si>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</si>
  <si>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</si>
  <si>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</si>
  <si>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</si>
  <si>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</si>
  <si>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</si>
  <si>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</si>
  <si>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</si>
  <si>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</si>
  <si>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</si>
  <si>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</si>
  <si>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</si>
  <si>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</si>
  <si>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</si>
  <si>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</si>
  <si>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</si>
  <si>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</si>
  <si>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</si>
  <si>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</si>
  <si>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</si>
  <si>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</si>
  <si>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</si>
  <si>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</si>
  <si>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</si>
  <si>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</si>
  <si>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</si>
  <si>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</si>
  <si>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</si>
  <si>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</si>
  <si>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</si>
  <si>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</si>
  <si>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</si>
  <si>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</si>
  <si>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</si>
  <si>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</si>
  <si>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</si>
  <si>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</si>
  <si>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</si>
  <si>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</si>
  <si>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</si>
  <si>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</si>
  <si>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</si>
  <si>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</si>
  <si>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</si>
  <si>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</si>
  <si>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</si>
  <si>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</si>
  <si>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</si>
  <si>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</si>
  <si>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</si>
  <si>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</si>
  <si>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</si>
  <si>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</si>
  <si>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</si>
  <si>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</si>
  <si>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</si>
  <si>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</si>
  <si>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</si>
  <si>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</si>
  <si>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</si>
  <si>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</si>
  <si>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</si>
  <si>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</si>
  <si>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</si>
  <si>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</si>
  <si>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</si>
  <si>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</si>
  <si>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</si>
  <si>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</si>
  <si>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</si>
  <si>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</si>
  <si>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</si>
  <si>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</si>
  <si>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</si>
  <si>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</si>
  <si>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</si>
  <si>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</si>
  <si>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</si>
  <si>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</si>
  <si>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</si>
  <si>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</si>
  <si>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</si>
  <si>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</si>
  <si>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</si>
  <si>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</si>
  <si>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</si>
  <si>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</si>
  <si>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</si>
  <si>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</si>
  <si>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</si>
  <si>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</si>
  <si>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</si>
  <si>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</si>
  <si>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</si>
  <si>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</si>
  <si>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</si>
  <si>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</si>
  <si>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</si>
  <si>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</si>
  <si>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</si>
  <si>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</si>
  <si>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</si>
  <si>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</si>
  <si>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</si>
  <si>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</si>
  <si>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</si>
  <si>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</si>
  <si>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</si>
  <si>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</si>
  <si>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</si>
  <si>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</si>
  <si>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</si>
  <si>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</si>
  <si>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</si>
  <si>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</si>
  <si>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</si>
  <si>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</si>
  <si>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</si>
  <si>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</si>
  <si>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</si>
  <si>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</si>
  <si>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</si>
  <si>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</si>
  <si>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</si>
  <si>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</si>
  <si>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</si>
  <si>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</si>
  <si>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</si>
  <si>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</si>
  <si>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</si>
  <si>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</si>
  <si>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</si>
  <si>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</si>
  <si>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</si>
  <si>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</si>
  <si>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</si>
  <si>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</si>
  <si>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</si>
  <si>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</si>
  <si>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</si>
  <si>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</si>
  <si>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</si>
  <si>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</si>
  <si>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</si>
  <si>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</si>
  <si>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</si>
  <si>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</si>
  <si>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</si>
  <si>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</si>
  <si>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</si>
  <si>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</si>
  <si>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</si>
  <si>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</si>
  <si>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</si>
  <si>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</si>
  <si>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</si>
  <si>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</si>
  <si>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</si>
  <si>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</si>
  <si>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</si>
  <si>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</si>
  <si>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</si>
  <si>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</si>
  <si>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</si>
  <si>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</si>
  <si>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</si>
  <si>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</si>
  <si>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</si>
  <si>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</si>
  <si>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</si>
  <si>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</si>
  <si>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</si>
  <si>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</si>
  <si>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</si>
  <si>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</si>
  <si>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</si>
  <si>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</si>
  <si>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</si>
  <si>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</si>
  <si>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</si>
  <si>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</si>
  <si>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</si>
  <si>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</si>
  <si>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</si>
  <si>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</si>
  <si>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</si>
  <si>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</si>
  <si>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</si>
  <si>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</si>
  <si>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</si>
  <si>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</si>
  <si>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</si>
  <si>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</si>
  <si>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</si>
  <si>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</si>
  <si>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</si>
  <si>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</si>
  <si>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</si>
  <si>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</si>
  <si>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</si>
  <si>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</si>
  <si>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</si>
  <si>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</si>
  <si>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</si>
  <si>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</si>
  <si>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</si>
  <si>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</si>
  <si>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</si>
  <si>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</si>
  <si>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</si>
  <si>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</si>
  <si>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</si>
  <si>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</si>
  <si>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</si>
  <si>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</si>
  <si>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</si>
  <si>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</si>
  <si>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</si>
  <si>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</si>
  <si>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</si>
  <si>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</si>
  <si>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</si>
  <si>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</si>
  <si>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</si>
  <si>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</si>
  <si>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</si>
  <si>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</si>
  <si>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</si>
  <si>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</si>
  <si>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</si>
  <si>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</si>
  <si>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</si>
  <si>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</si>
  <si>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</si>
  <si>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</si>
  <si>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</si>
  <si>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</si>
  <si>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</si>
  <si>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</si>
  <si>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</si>
  <si>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</si>
  <si>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</si>
  <si>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</si>
  <si>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</si>
  <si>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</si>
  <si>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</si>
  <si>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</si>
  <si>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</si>
  <si>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</si>
  <si>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</si>
  <si>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</si>
  <si>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</si>
  <si>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</si>
  <si>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</si>
  <si>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</si>
  <si>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</si>
  <si>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</si>
  <si>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</si>
  <si>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</si>
  <si>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</si>
  <si>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</si>
  <si>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</si>
  <si>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</si>
  <si>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</si>
  <si>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</si>
  <si>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</si>
  <si>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</si>
  <si>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</si>
  <si>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</si>
  <si>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</si>
  <si>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</si>
  <si>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</si>
  <si>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</si>
  <si>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</si>
  <si>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</si>
  <si>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</si>
  <si>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</si>
  <si>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</si>
  <si>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</si>
  <si>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</si>
  <si>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</si>
  <si>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</si>
  <si>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</si>
  <si>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</si>
  <si>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</si>
  <si>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</si>
  <si>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</si>
  <si>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</si>
  <si>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</si>
  <si>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</si>
  <si>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</si>
  <si>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</si>
  <si>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</si>
  <si>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</si>
  <si>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</si>
  <si>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</si>
  <si>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</si>
  <si>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</si>
  <si>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</si>
  <si>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</si>
  <si>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</si>
  <si>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</si>
  <si>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</si>
  <si>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</si>
  <si>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</si>
  <si>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</si>
  <si>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</si>
  <si>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</si>
  <si>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</si>
  <si>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</si>
  <si>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</si>
  <si>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</si>
  <si>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</si>
  <si>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</si>
  <si>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</si>
  <si>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</si>
  <si>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</si>
  <si>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</si>
  <si>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</si>
  <si>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</si>
  <si>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</si>
  <si>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</si>
  <si>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</si>
  <si>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</si>
  <si>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</si>
  <si>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</si>
  <si>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</si>
  <si>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</si>
  <si>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</si>
  <si>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</si>
  <si>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</si>
  <si>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</si>
  <si>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</si>
  <si>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</si>
  <si>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</si>
  <si>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</si>
  <si>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</si>
  <si>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</si>
  <si>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</si>
  <si>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</si>
  <si>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</si>
  <si>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</si>
  <si>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</si>
  <si>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</si>
  <si>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</si>
  <si>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</si>
  <si>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</si>
  <si>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</si>
  <si>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</si>
  <si>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</si>
  <si>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</si>
  <si>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</si>
  <si>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</si>
  <si>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</si>
  <si>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</si>
  <si>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</si>
  <si>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</si>
  <si>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</si>
  <si>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</si>
  <si>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</si>
  <si>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</si>
  <si>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</si>
  <si>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</si>
  <si>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</si>
  <si>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</si>
  <si>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</si>
  <si>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</si>
  <si>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</si>
  <si>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</si>
  <si>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</si>
  <si>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</si>
  <si>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</si>
  <si>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</si>
  <si>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</si>
  <si>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</si>
  <si>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</si>
  <si>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</si>
  <si>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</si>
  <si>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</si>
  <si>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</si>
  <si>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</si>
  <si>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</si>
  <si>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</si>
  <si>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</si>
  <si>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</si>
  <si>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</si>
  <si>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</si>
  <si>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</si>
  <si>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</si>
  <si>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</si>
  <si>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</si>
  <si>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</si>
  <si>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</si>
  <si>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</si>
  <si>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</si>
  <si>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</si>
  <si>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</si>
  <si>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</si>
  <si>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</si>
  <si>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</si>
  <si>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</si>
  <si>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</si>
  <si>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</si>
  <si>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</si>
  <si>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</si>
  <si>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</si>
  <si>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</si>
  <si>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</si>
  <si>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</si>
  <si>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</si>
  <si>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</si>
  <si>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</si>
  <si>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</si>
  <si>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</si>
  <si>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</si>
  <si>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</si>
  <si>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</si>
  <si>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</si>
  <si>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</si>
  <si>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</si>
  <si>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</si>
  <si>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</si>
  <si>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</si>
  <si>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</si>
  <si>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</si>
  <si>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</si>
  <si>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</si>
  <si>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</si>
  <si>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</si>
  <si>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</si>
  <si>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</si>
  <si>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</si>
  <si>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</si>
  <si>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</si>
  <si>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</si>
  <si>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</si>
  <si>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</si>
  <si>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</si>
  <si>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</si>
  <si>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</si>
  <si>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</si>
  <si>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</si>
  <si>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</si>
  <si>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</si>
  <si>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</si>
  <si>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</si>
  <si>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</si>
  <si>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</si>
  <si>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</si>
  <si>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</si>
  <si>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</si>
  <si>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</si>
  <si>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</si>
  <si>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</si>
  <si>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</si>
  <si>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</si>
  <si>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</si>
  <si>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</si>
  <si>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</si>
  <si>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</si>
  <si>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</si>
  <si>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</si>
  <si>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</si>
  <si>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</si>
  <si>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</si>
  <si>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</si>
  <si>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</si>
  <si>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</si>
  <si>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</si>
  <si>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</si>
  <si>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</si>
  <si>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</si>
  <si>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</si>
  <si>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</si>
  <si>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</si>
  <si>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</si>
  <si>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</si>
  <si>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</si>
  <si>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</si>
  <si>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</si>
  <si>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</si>
  <si>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</si>
  <si>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</si>
  <si>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</si>
  <si>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</si>
  <si>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</si>
  <si>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</si>
  <si>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</si>
  <si>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</si>
  <si>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</si>
  <si>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</si>
  <si>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</si>
  <si>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</si>
  <si>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</si>
  <si>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</si>
  <si>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</si>
  <si>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</si>
  <si>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</si>
  <si>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</si>
  <si>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</si>
  <si>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</si>
  <si>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</si>
  <si>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</si>
  <si>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</si>
  <si>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</si>
  <si>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</si>
  <si>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</si>
  <si>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</si>
  <si>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</si>
  <si>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</si>
  <si>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</si>
  <si>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</si>
  <si>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</si>
  <si>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</si>
  <si>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</si>
  <si>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</si>
  <si>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</si>
  <si>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</si>
  <si>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</si>
  <si>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</si>
  <si>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</si>
  <si>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</si>
  <si>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</si>
  <si>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</si>
  <si>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</si>
  <si>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</si>
  <si>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</si>
  <si>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</si>
  <si>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</si>
  <si>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</si>
  <si>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</si>
  <si>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</si>
  <si>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</si>
  <si>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</si>
  <si>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</si>
  <si>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</si>
  <si>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</si>
  <si>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</si>
  <si>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</si>
  <si>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</si>
  <si>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</si>
  <si>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</si>
  <si>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</si>
  <si>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</si>
  <si>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</si>
  <si>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</si>
  <si>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</si>
  <si>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</si>
  <si>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</si>
  <si>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</si>
  <si>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</si>
  <si>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</si>
  <si>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</si>
  <si>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</si>
  <si>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</si>
  <si>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</si>
  <si>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</si>
  <si>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</si>
  <si>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</si>
  <si>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</si>
  <si>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</si>
  <si>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</si>
  <si>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</si>
  <si>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</si>
  <si>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</si>
  <si>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</si>
  <si>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</si>
  <si>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</si>
  <si>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</si>
  <si>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</si>
  <si>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</si>
  <si>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</si>
  <si>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</si>
  <si>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</si>
  <si>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</si>
  <si>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</si>
  <si>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</si>
  <si>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</si>
  <si>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</si>
  <si>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</si>
  <si>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</si>
  <si>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</si>
  <si>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</si>
  <si>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</si>
  <si>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</si>
  <si>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</si>
  <si>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</si>
  <si>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</si>
  <si>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</si>
  <si>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</si>
  <si>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</si>
  <si>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</si>
  <si>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</si>
  <si>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</si>
  <si>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</si>
  <si>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</si>
  <si>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</si>
  <si>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</si>
  <si>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</si>
  <si>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</si>
  <si>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</si>
  <si>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</si>
  <si>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</si>
  <si>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</si>
  <si>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</si>
  <si>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</si>
  <si>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</si>
  <si>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</si>
  <si>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</si>
  <si>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</si>
  <si>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</si>
  <si>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</si>
  <si>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</si>
  <si>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</si>
  <si>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</si>
  <si>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</si>
  <si>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</si>
  <si>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</si>
  <si>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</si>
  <si>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</si>
  <si>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</si>
  <si>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</si>
  <si>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</si>
  <si>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</si>
  <si>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</si>
  <si>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</si>
  <si>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</si>
  <si>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</si>
  <si>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</si>
  <si>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</si>
  <si>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</si>
  <si>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</si>
  <si>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</si>
  <si>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</si>
  <si>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</si>
  <si>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</si>
  <si>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</si>
  <si>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</si>
  <si>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</si>
  <si>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</si>
  <si>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</si>
  <si>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</si>
  <si>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</si>
  <si>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</si>
  <si>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</si>
  <si>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</si>
  <si>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</si>
  <si>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</si>
  <si>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</si>
  <si>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</si>
  <si>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</si>
  <si>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</si>
  <si>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</si>
  <si>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</si>
  <si>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</si>
  <si>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</si>
  <si>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</si>
  <si>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</si>
  <si>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</si>
  <si>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</si>
  <si>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</si>
  <si>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</si>
  <si>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</si>
  <si>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</si>
  <si>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</si>
  <si>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</si>
  <si>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</si>
  <si>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</si>
  <si>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</si>
  <si>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</si>
  <si>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</si>
  <si>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</si>
  <si>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</si>
  <si>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</si>
  <si>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</si>
  <si>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</si>
  <si>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</si>
  <si>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</si>
  <si>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</si>
  <si>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</si>
  <si>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</si>
  <si>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</si>
  <si>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</si>
  <si>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</si>
  <si>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</si>
  <si>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</si>
  <si>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</si>
  <si>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</si>
  <si>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</si>
  <si>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</si>
  <si>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</si>
  <si>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</si>
  <si>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</si>
  <si>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</si>
  <si>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</si>
  <si>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</si>
  <si>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</si>
  <si>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</si>
  <si>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</si>
  <si>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</si>
  <si>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</si>
  <si>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</si>
  <si>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</si>
  <si>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</si>
  <si>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</si>
  <si>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</si>
  <si>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</si>
  <si>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</si>
  <si>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</si>
  <si>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</si>
  <si>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</si>
  <si>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</si>
  <si>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</si>
  <si>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</si>
  <si>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</si>
  <si>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</si>
  <si>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</si>
  <si>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</si>
  <si>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</si>
  <si>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</si>
  <si>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</si>
  <si>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</si>
  <si>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</si>
  <si>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</si>
  <si>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</si>
  <si>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</si>
  <si>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</si>
  <si>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</si>
  <si>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</si>
  <si>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</si>
  <si>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</si>
  <si>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</si>
  <si>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</si>
  <si>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</si>
  <si>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</si>
  <si>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</si>
  <si>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</si>
  <si>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</si>
  <si>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</si>
  <si>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</si>
  <si>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</si>
  <si>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</si>
  <si>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</si>
  <si>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</si>
  <si>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</si>
  <si>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</si>
  <si>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</si>
  <si>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</si>
  <si>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</si>
  <si>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</si>
  <si>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</si>
  <si>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</si>
  <si>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</si>
  <si>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</si>
  <si>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</si>
  <si>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</si>
  <si>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</si>
  <si>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</si>
  <si>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</si>
  <si>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</si>
  <si>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</si>
  <si>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</si>
  <si>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</si>
  <si>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</si>
  <si>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</si>
  <si>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</si>
  <si>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</si>
  <si>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</si>
  <si>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</si>
  <si>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</si>
  <si>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</si>
  <si>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</si>
  <si>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</si>
  <si>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</si>
  <si>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</si>
  <si>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</si>
  <si>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</si>
  <si>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</si>
  <si>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</si>
  <si>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</si>
  <si>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</si>
  <si>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</si>
  <si>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</si>
  <si>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</si>
  <si>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</si>
  <si>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</si>
  <si>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</si>
  <si>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</si>
  <si>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</si>
  <si>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</si>
  <si>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</si>
  <si>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</si>
  <si>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</si>
  <si>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</si>
  <si>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</si>
  <si>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</si>
  <si>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</si>
  <si>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</si>
  <si>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</si>
  <si>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</si>
  <si>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</si>
  <si>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</si>
  <si>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</si>
  <si>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</si>
  <si>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</si>
  <si>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</si>
  <si>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</si>
  <si>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</si>
  <si>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</si>
  <si>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</si>
  <si>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</si>
  <si>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</si>
  <si>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</si>
  <si>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</si>
  <si>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</si>
  <si>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</si>
  <si>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</si>
  <si>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</si>
  <si>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</si>
  <si>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</si>
  <si>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</si>
  <si>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</si>
  <si>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</si>
  <si>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</si>
  <si>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</si>
  <si>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</si>
  <si>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</si>
  <si>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</si>
  <si>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</si>
  <si>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</si>
  <si>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</si>
  <si>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</si>
  <si>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</si>
  <si>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</si>
  <si>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</si>
  <si>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</si>
  <si>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</si>
  <si>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</si>
  <si>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</si>
  <si>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</si>
  <si>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</si>
  <si>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</si>
  <si>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</si>
  <si>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</si>
  <si>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</si>
  <si>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</si>
  <si>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</si>
  <si>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</si>
  <si>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</si>
  <si>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</si>
  <si>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</si>
  <si>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</si>
  <si>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</si>
  <si>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</si>
  <si>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</si>
  <si>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</si>
  <si>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</si>
  <si>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</si>
  <si>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</si>
  <si>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</si>
  <si>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</si>
  <si>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</si>
  <si>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</si>
  <si>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</si>
  <si>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</si>
  <si>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</si>
  <si>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</si>
  <si>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</si>
  <si>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</si>
  <si>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</si>
  <si>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</si>
  <si>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</si>
  <si>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</si>
  <si>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</si>
  <si>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</si>
  <si>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</si>
  <si>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</si>
  <si>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</si>
  <si>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</si>
  <si>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</si>
  <si>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</si>
  <si>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</si>
  <si>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</si>
  <si>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</si>
  <si>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</si>
  <si>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</si>
  <si>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</si>
  <si>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</si>
  <si>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</si>
  <si>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</si>
  <si>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</si>
  <si>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</si>
  <si>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</si>
  <si>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</si>
  <si>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</si>
  <si>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</si>
  <si>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</si>
  <si>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</si>
  <si>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</si>
  <si>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</si>
  <si>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</si>
  <si>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</si>
  <si>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</si>
  <si>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</si>
  <si>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</si>
  <si>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</si>
  <si>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</si>
  <si>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</si>
  <si>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</si>
  <si>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</si>
  <si>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</si>
  <si>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</si>
  <si>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</si>
  <si>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</si>
  <si>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</si>
  <si>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</si>
  <si>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</si>
  <si>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</si>
  <si>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</si>
  <si>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</si>
  <si>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</si>
  <si>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</si>
  <si>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</si>
  <si>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</si>
  <si>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</si>
  <si>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</si>
  <si>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</si>
  <si>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</si>
  <si>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</si>
  <si>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</si>
  <si>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</si>
  <si>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</si>
  <si>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</si>
  <si>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</si>
  <si>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</si>
  <si>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</si>
  <si>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</si>
  <si>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</si>
  <si>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</si>
  <si>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</si>
  <si>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</si>
  <si>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</si>
  <si>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</si>
  <si>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</si>
  <si>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</si>
  <si>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</si>
  <si>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</si>
  <si>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</si>
  <si>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</si>
  <si>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</si>
  <si>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</si>
  <si>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</si>
  <si>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</si>
  <si>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</si>
  <si>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</si>
  <si>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</si>
  <si>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</si>
  <si>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</si>
  <si>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</si>
  <si>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</si>
  <si>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</si>
  <si>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</si>
  <si>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</si>
  <si>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</si>
  <si>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</si>
  <si>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</si>
  <si>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</si>
  <si>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</si>
  <si>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</si>
  <si>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</si>
  <si>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</si>
  <si>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</si>
  <si>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</si>
  <si>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</si>
  <si>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</si>
  <si>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</si>
  <si>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</si>
  <si>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</si>
  <si>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</si>
  <si>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</si>
  <si>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</si>
  <si>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</si>
  <si>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</si>
  <si>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</si>
  <si>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</si>
  <si>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</si>
  <si>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</si>
  <si>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</si>
  <si>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</si>
  <si>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</si>
  <si>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</si>
  <si>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</si>
  <si>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</si>
  <si>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</si>
  <si>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</si>
  <si>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</si>
  <si>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</si>
  <si>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</si>
  <si>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</si>
  <si>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</si>
  <si>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</si>
  <si>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</si>
  <si>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</si>
  <si>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</si>
  <si>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</si>
  <si>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</si>
  <si>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</si>
  <si>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</si>
  <si>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</si>
  <si>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</si>
  <si>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</si>
  <si>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</si>
  <si>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</si>
  <si>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</si>
  <si>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</si>
  <si>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</si>
  <si>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</si>
  <si>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</si>
  <si>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</si>
  <si>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</si>
  <si>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</si>
  <si>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</si>
  <si>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</si>
  <si>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</si>
  <si>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</si>
  <si>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</si>
  <si>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</si>
  <si>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</si>
  <si>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</si>
  <si>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</si>
  <si>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</si>
  <si>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</si>
  <si>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</si>
  <si>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</si>
  <si>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</si>
  <si>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</si>
  <si>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</si>
  <si>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</si>
  <si>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</si>
  <si>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</si>
  <si>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</si>
  <si>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</si>
  <si>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</si>
  <si>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</si>
  <si>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</si>
  <si>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</si>
  <si>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</si>
  <si>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</si>
  <si>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</si>
  <si>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</si>
  <si>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</si>
  <si>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</si>
  <si>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</si>
  <si>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</si>
  <si>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</si>
  <si>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</si>
  <si>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</si>
  <si>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</si>
  <si>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</si>
  <si>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</si>
  <si>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</si>
  <si>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</si>
  <si>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</si>
  <si>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</si>
  <si>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</si>
  <si>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</si>
  <si>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</si>
  <si>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</si>
  <si>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</si>
  <si>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</si>
  <si>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</si>
  <si>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</si>
  <si>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</si>
  <si>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</si>
  <si>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</si>
  <si>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</si>
  <si>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</si>
  <si>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</si>
  <si>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</si>
  <si>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</si>
  <si>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</si>
  <si>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</si>
  <si>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</si>
  <si>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</si>
  <si>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</si>
  <si>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</si>
  <si>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</si>
  <si>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</si>
  <si>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</si>
  <si>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</si>
  <si>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</si>
  <si>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</si>
  <si>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</si>
  <si>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</si>
  <si>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</si>
  <si>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</si>
  <si>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</si>
  <si>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</si>
  <si>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</si>
  <si>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</si>
  <si>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</si>
  <si>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</si>
  <si>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</si>
  <si>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</si>
  <si>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</si>
  <si>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</si>
  <si>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</si>
  <si>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</si>
  <si>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</si>
  <si>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</si>
  <si>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</si>
  <si>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</si>
  <si>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</si>
  <si>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</si>
  <si>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</si>
  <si>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</si>
  <si>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</si>
  <si>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</si>
  <si>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</si>
  <si>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</si>
  <si>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</si>
  <si>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</si>
  <si>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</si>
  <si>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</si>
  <si>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</si>
  <si>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</si>
  <si>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</si>
  <si>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</si>
  <si>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</si>
  <si>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</si>
  <si>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</si>
  <si>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</si>
  <si>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</si>
  <si>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</si>
  <si>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</si>
  <si>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</si>
  <si>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</si>
  <si>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</si>
  <si>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</si>
  <si>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</si>
  <si>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</si>
  <si>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</si>
  <si>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</si>
  <si>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</si>
  <si>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</si>
  <si>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</si>
  <si>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</si>
  <si>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</si>
  <si>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</si>
  <si>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</si>
  <si>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</si>
  <si>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</si>
  <si>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</si>
  <si>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</si>
  <si>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</si>
  <si>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</si>
  <si>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</si>
  <si>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</si>
  <si>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</si>
  <si>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</si>
  <si>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</si>
  <si>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</si>
  <si>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</si>
  <si>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</si>
  <si>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</si>
  <si>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</si>
  <si>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</si>
  <si>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</si>
  <si>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</si>
  <si>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</si>
  <si>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</si>
  <si>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</si>
  <si>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</si>
  <si>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</si>
  <si>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</si>
  <si>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</si>
  <si>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</si>
  <si>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</si>
  <si>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</si>
  <si>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</si>
  <si>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</si>
  <si>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</si>
  <si>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</si>
  <si>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</si>
  <si>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</si>
  <si>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</si>
  <si>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</si>
  <si>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</si>
  <si>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</si>
  <si>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</si>
  <si>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</si>
  <si>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</si>
  <si>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</si>
  <si>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</si>
  <si>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</si>
  <si>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</si>
  <si>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</si>
  <si>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</si>
  <si>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</si>
  <si>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</si>
  <si>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</si>
  <si>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</si>
  <si>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</si>
  <si>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</si>
  <si>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</si>
  <si>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</si>
  <si>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</si>
  <si>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</si>
  <si>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</si>
  <si>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</si>
  <si>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</si>
  <si>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</si>
  <si>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</si>
  <si>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</si>
  <si>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</si>
  <si>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</si>
  <si>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</si>
  <si>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</si>
  <si>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</si>
  <si>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</si>
  <si>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</si>
  <si>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</si>
  <si>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</si>
  <si>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</si>
  <si>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</si>
  <si>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</si>
  <si>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</si>
  <si>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</si>
  <si>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</si>
  <si>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</si>
  <si>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</si>
  <si>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</si>
  <si>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</si>
  <si>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</si>
  <si>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</si>
  <si>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</si>
  <si>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</si>
  <si>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</si>
  <si>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</si>
  <si>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</si>
  <si>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</si>
  <si>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</si>
  <si>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</si>
  <si>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</si>
  <si>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</si>
  <si>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</si>
  <si>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</si>
  <si>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</si>
  <si>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</si>
  <si>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</si>
  <si>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</si>
  <si>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</si>
  <si>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</si>
  <si>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</si>
  <si>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</si>
  <si>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</si>
  <si>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</si>
  <si>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</si>
  <si>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</si>
  <si>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</si>
  <si>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</si>
  <si>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</si>
  <si>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</si>
  <si>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</si>
  <si>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</si>
  <si>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</si>
  <si>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</si>
  <si>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</si>
  <si>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</si>
  <si>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</si>
  <si>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</si>
  <si>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</si>
  <si>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</si>
  <si>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</si>
  <si>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</si>
  <si>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</si>
  <si>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</si>
  <si>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</si>
  <si>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</si>
  <si>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</si>
  <si>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</si>
  <si>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</si>
  <si>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</si>
  <si>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</si>
  <si>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</si>
  <si>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</si>
  <si>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</si>
  <si>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</si>
  <si>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</si>
  <si>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</si>
  <si>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</si>
  <si>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</si>
  <si>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</si>
  <si>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</si>
  <si>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</si>
  <si>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</si>
  <si>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</si>
  <si>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</si>
  <si>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</si>
  <si>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</si>
  <si>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</si>
  <si>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</si>
  <si>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</si>
  <si>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</si>
  <si>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</si>
  <si>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</si>
  <si>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</si>
  <si>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</si>
  <si>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</si>
  <si>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</si>
  <si>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</si>
  <si>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</si>
  <si>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</si>
  <si>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</si>
  <si>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</si>
  <si>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</si>
  <si>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</si>
  <si>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</si>
  <si>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</si>
  <si>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</si>
  <si>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</si>
  <si>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</si>
  <si>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</si>
  <si>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</si>
  <si>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</si>
  <si>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</si>
  <si>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</si>
  <si>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</si>
  <si>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</si>
  <si>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</si>
  <si>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</si>
  <si>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</si>
  <si>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</si>
  <si>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</si>
  <si>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</si>
  <si>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</si>
  <si>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</si>
  <si>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</si>
  <si>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</si>
  <si>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</si>
  <si>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</si>
  <si>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</si>
  <si>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</si>
  <si>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</si>
  <si>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</si>
  <si>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</si>
  <si>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</si>
  <si>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</si>
  <si>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</si>
  <si>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</si>
  <si>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</si>
  <si>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</si>
  <si>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</si>
  <si>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</si>
  <si>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</si>
  <si>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</si>
  <si>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</si>
  <si>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</si>
  <si>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</si>
  <si>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</si>
  <si>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</si>
  <si>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</si>
  <si>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</si>
  <si>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</si>
  <si>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</si>
  <si>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</si>
  <si>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</si>
  <si>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</si>
  <si>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</si>
  <si>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</si>
  <si>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</si>
  <si>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</si>
  <si>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</si>
  <si>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</si>
  <si>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</si>
  <si>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</si>
  <si>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</si>
  <si>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</si>
  <si>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</si>
  <si>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</si>
  <si>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</si>
  <si>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</si>
  <si>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</si>
  <si>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</si>
  <si>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</si>
  <si>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</si>
  <si>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</si>
  <si>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</si>
  <si>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</si>
  <si>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</si>
  <si>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</si>
  <si>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</si>
  <si>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</si>
  <si>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</si>
  <si>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</si>
  <si>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</si>
  <si>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</si>
  <si>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</si>
  <si>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</si>
  <si>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</si>
  <si>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</si>
  <si>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</si>
  <si>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</si>
  <si>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</si>
  <si>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</si>
  <si>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</si>
  <si>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</si>
  <si>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</si>
  <si>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</si>
  <si>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</si>
  <si>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</si>
  <si>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</si>
  <si>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</si>
  <si>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</si>
  <si>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</si>
  <si>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</si>
  <si>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</si>
  <si>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</si>
  <si>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</si>
  <si>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</si>
  <si>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</si>
  <si>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</si>
  <si>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</si>
  <si>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</si>
  <si>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</si>
  <si>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</si>
  <si>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</si>
  <si>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</si>
  <si>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</si>
  <si>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</si>
  <si>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</si>
  <si>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</si>
  <si>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</si>
  <si>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</si>
  <si>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</si>
  <si>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</si>
  <si>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</si>
  <si>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</si>
  <si>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</si>
  <si>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</si>
  <si>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</si>
  <si>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</si>
  <si>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</si>
  <si>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</si>
  <si>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</si>
  <si>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</si>
  <si>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</si>
  <si>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</si>
  <si>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</si>
  <si>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</si>
  <si>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</si>
  <si>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</si>
  <si>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</si>
  <si>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</si>
  <si>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</si>
  <si>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</si>
  <si>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</si>
  <si>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</si>
  <si>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</si>
  <si>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</si>
  <si>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</si>
  <si>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</si>
  <si>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</si>
  <si>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</si>
  <si>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</si>
  <si>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</si>
  <si>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</si>
  <si>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</si>
  <si>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</si>
  <si>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</si>
  <si>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</si>
  <si>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</si>
  <si>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</si>
  <si>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</si>
  <si>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</si>
  <si>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</si>
  <si>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</si>
  <si>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</si>
  <si>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</si>
  <si>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</si>
  <si>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</si>
  <si>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</si>
  <si>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</si>
  <si>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</si>
  <si>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</si>
  <si>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</si>
  <si>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</si>
  <si>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</si>
  <si>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</si>
  <si>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</si>
  <si>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</si>
  <si>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</si>
  <si>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</si>
  <si>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</si>
  <si>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</si>
  <si>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</si>
  <si>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</si>
  <si>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</si>
  <si>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</si>
  <si>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</si>
  <si>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</si>
  <si>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</si>
  <si>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</si>
  <si>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</si>
  <si>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</si>
  <si>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</si>
  <si>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</si>
  <si>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</si>
  <si>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</si>
  <si>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</si>
  <si>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</si>
  <si>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</si>
  <si>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</si>
  <si>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</si>
  <si>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</si>
  <si>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</si>
  <si>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</si>
  <si>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</si>
  <si>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</si>
  <si>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</si>
  <si>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</si>
  <si>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</si>
  <si>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</si>
  <si>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</si>
  <si>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</si>
  <si>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</si>
  <si>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</si>
  <si>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</si>
  <si>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</si>
  <si>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</si>
  <si>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</si>
  <si>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</si>
  <si>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</si>
  <si>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</si>
  <si>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</si>
  <si>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</si>
  <si>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</si>
  <si>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</si>
  <si>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</si>
  <si>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</si>
  <si>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</si>
  <si>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</si>
  <si>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</si>
  <si>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</si>
  <si>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</si>
  <si>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</si>
  <si>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</si>
  <si>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</si>
  <si>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</si>
  <si>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</si>
  <si>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</si>
  <si>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</si>
  <si>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</si>
  <si>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</si>
  <si>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</si>
  <si>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</si>
  <si>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</si>
  <si>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</si>
  <si>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</si>
  <si>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</si>
  <si>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</si>
  <si>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</si>
  <si>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</si>
  <si>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</si>
  <si>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</si>
  <si>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</si>
  <si>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</si>
  <si>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</si>
  <si>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</si>
  <si>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</si>
  <si>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</si>
  <si>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</si>
  <si>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</si>
  <si>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</si>
  <si>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</si>
  <si>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</si>
  <si>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</si>
  <si>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</si>
  <si>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</si>
  <si>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</si>
  <si>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</si>
  <si>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</si>
  <si>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</si>
  <si>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</si>
  <si>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</si>
  <si>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</si>
  <si>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</si>
  <si>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</si>
  <si>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</si>
  <si>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</si>
  <si>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</si>
  <si>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</si>
  <si>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</si>
  <si>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</si>
  <si>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</si>
  <si>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</si>
  <si>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</si>
  <si>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</si>
  <si>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</si>
  <si>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</si>
  <si>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</si>
  <si>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</si>
  <si>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</si>
  <si>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</si>
  <si>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</si>
  <si>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</si>
  <si>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</si>
  <si>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</si>
  <si>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</si>
  <si>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</si>
  <si>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</si>
  <si>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</si>
  <si>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</si>
  <si>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</si>
  <si>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</si>
  <si>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</si>
  <si>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</si>
  <si>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</si>
  <si>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</si>
  <si>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</si>
  <si>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</si>
  <si>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</si>
  <si>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</si>
  <si>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</si>
  <si>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</si>
  <si>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</si>
  <si>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</si>
  <si>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</si>
  <si>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</si>
  <si>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</si>
  <si>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</si>
  <si>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</si>
  <si>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</si>
  <si>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</si>
  <si>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</si>
  <si>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</si>
  <si>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</si>
  <si>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</si>
  <si>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</si>
  <si>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</si>
  <si>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</si>
  <si>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</si>
  <si>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</si>
  <si>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</si>
  <si>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</si>
  <si>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</si>
  <si>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</si>
  <si>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</si>
  <si>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</si>
  <si>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</si>
  <si>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</si>
  <si>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</si>
  <si>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</si>
  <si>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</si>
  <si>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</si>
  <si>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</si>
  <si>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</si>
  <si>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</si>
  <si>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</si>
  <si>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</si>
  <si>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</si>
  <si>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</si>
  <si>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</si>
  <si>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</si>
  <si>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</si>
  <si>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</si>
  <si>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</si>
  <si>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</si>
  <si>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</si>
  <si>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</si>
  <si>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</si>
  <si>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</si>
  <si>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</si>
  <si>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</si>
  <si>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</si>
  <si>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</si>
  <si>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</si>
  <si>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</si>
  <si>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</si>
  <si>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</si>
  <si>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</si>
  <si>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</si>
  <si>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</si>
  <si>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</si>
  <si>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</si>
  <si>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</si>
  <si>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</si>
  <si>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</si>
  <si>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</si>
  <si>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</si>
  <si>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</si>
  <si>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</si>
  <si>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</si>
  <si>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</si>
  <si>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</si>
  <si>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</si>
  <si>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</si>
  <si>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</si>
  <si>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</si>
  <si>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</si>
  <si>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</si>
  <si>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</si>
  <si>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</si>
  <si>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</si>
  <si>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</si>
  <si>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</si>
  <si>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</si>
  <si>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</si>
  <si>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</si>
  <si>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</si>
  <si>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</si>
  <si>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</si>
  <si>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</si>
  <si>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</si>
  <si>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</si>
  <si>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</si>
  <si>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</si>
  <si>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</si>
  <si>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</si>
  <si>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</si>
  <si>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</si>
  <si>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</si>
  <si>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</si>
  <si>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</si>
  <si>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</si>
  <si>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</si>
  <si>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</si>
  <si>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</si>
  <si>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</si>
  <si>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</si>
  <si>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</si>
  <si>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</si>
  <si>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</si>
  <si>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</si>
  <si>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</si>
  <si>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</si>
  <si>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</si>
  <si>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</si>
  <si>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</si>
  <si>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</si>
  <si>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</si>
  <si>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</si>
  <si>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</si>
  <si>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</si>
  <si>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</si>
  <si>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</si>
  <si>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</si>
  <si>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</si>
  <si>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</si>
  <si>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</si>
  <si>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</si>
  <si>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</si>
  <si>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</si>
  <si>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</si>
  <si>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</si>
  <si>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</si>
  <si>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</si>
  <si>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</si>
  <si>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</si>
  <si>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</si>
  <si>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</si>
  <si>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</si>
  <si>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</si>
  <si>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</si>
  <si>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</si>
  <si>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</si>
  <si>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</si>
  <si>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</si>
  <si>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</si>
  <si>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</si>
  <si>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</si>
  <si>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</si>
  <si>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</si>
  <si>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</si>
  <si>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</si>
  <si>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</si>
  <si>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</si>
  <si>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</si>
  <si>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</si>
  <si>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</si>
  <si>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</si>
  <si>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</si>
  <si>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</si>
  <si>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</si>
  <si>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</si>
  <si>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</si>
  <si>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</si>
  <si>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</si>
  <si>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</si>
  <si>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</si>
  <si>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</si>
  <si>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</si>
  <si>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</si>
  <si>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</si>
  <si>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</si>
  <si>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</si>
  <si>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</si>
  <si>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</si>
  <si>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</si>
  <si>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</si>
  <si>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</si>
  <si>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</si>
  <si>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</si>
  <si>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</si>
  <si>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</si>
  <si>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</si>
  <si>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</si>
  <si>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</si>
  <si>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</si>
  <si>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</si>
  <si>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</si>
  <si>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</si>
  <si>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</si>
  <si>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</si>
  <si>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</si>
  <si>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</si>
  <si>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</si>
  <si>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</si>
  <si>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</si>
  <si>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</si>
  <si>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</si>
  <si>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</si>
  <si>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</si>
  <si>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</si>
  <si>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</si>
  <si>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</si>
  <si>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</si>
  <si>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</si>
  <si>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</si>
  <si>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</si>
  <si>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</si>
  <si>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</si>
  <si>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</si>
  <si>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</si>
  <si>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</si>
  <si>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</si>
  <si>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</si>
  <si>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</si>
  <si>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</si>
  <si>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</si>
  <si>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</si>
  <si>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</si>
  <si>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</si>
  <si>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</si>
  <si>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</si>
  <si>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</si>
  <si>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</si>
  <si>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</si>
  <si>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</si>
  <si>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</si>
  <si>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</si>
  <si>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</si>
  <si>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</si>
  <si>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</si>
  <si>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</si>
  <si>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</si>
  <si>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</si>
  <si>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</si>
  <si>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</si>
  <si>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</si>
  <si>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</si>
  <si>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</si>
  <si>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</si>
  <si>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</si>
  <si>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</si>
  <si>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</si>
  <si>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</si>
  <si>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</si>
  <si>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</si>
  <si>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</si>
  <si>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</si>
  <si>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</si>
  <si>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</si>
  <si>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</si>
  <si>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</si>
  <si>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</si>
  <si>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</si>
  <si>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</si>
  <si>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</si>
  <si>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</si>
  <si>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</si>
  <si>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</si>
  <si>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</si>
  <si>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</si>
  <si>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</si>
  <si>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</si>
  <si>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</si>
  <si>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</si>
  <si>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</si>
  <si>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</si>
  <si>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</si>
  <si>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</si>
  <si>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</si>
  <si>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</si>
  <si>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</si>
  <si>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</si>
  <si>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</si>
  <si>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</si>
  <si>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</si>
  <si>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</si>
  <si>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</si>
  <si>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</si>
  <si>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</si>
  <si>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</si>
  <si>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</si>
  <si>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</si>
  <si>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</si>
  <si>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</si>
  <si>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</si>
  <si>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</si>
  <si>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</si>
  <si>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</si>
  <si>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</si>
  <si>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</si>
  <si>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</si>
  <si>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</si>
  <si>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</si>
  <si>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</si>
  <si>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</si>
  <si>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</si>
  <si>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</si>
  <si>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</si>
  <si>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</si>
  <si>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</si>
  <si>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</si>
  <si>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</si>
  <si>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</si>
  <si>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</si>
  <si>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</si>
  <si>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</si>
  <si>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</si>
  <si>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</si>
  <si>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</si>
  <si>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</si>
  <si>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</si>
  <si>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</si>
  <si>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</si>
  <si>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</si>
  <si>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</si>
  <si>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</si>
  <si>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</si>
  <si>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</si>
  <si>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</si>
  <si>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</si>
  <si>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</si>
  <si>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</si>
  <si>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</si>
  <si>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</si>
  <si>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</si>
  <si>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</si>
  <si>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</si>
  <si>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</si>
  <si>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</si>
  <si>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</si>
  <si>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</si>
  <si>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</si>
  <si>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</si>
  <si>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</si>
  <si>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</si>
  <si>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</si>
  <si>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</si>
  <si>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</si>
  <si>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</si>
  <si>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</si>
  <si>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</si>
  <si>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</si>
  <si>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</si>
  <si>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</si>
  <si>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</si>
  <si>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</si>
  <si>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</si>
  <si>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</si>
  <si>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</si>
  <si>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</si>
  <si>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</si>
  <si>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</si>
  <si>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</si>
  <si>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</si>
  <si>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</si>
  <si>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</si>
  <si>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</si>
  <si>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</si>
  <si>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</si>
  <si>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</si>
  <si>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</si>
  <si>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</si>
  <si>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</si>
  <si>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</si>
  <si>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</si>
  <si>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</si>
  <si>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</si>
  <si>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</si>
  <si>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</si>
  <si>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</si>
  <si>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</si>
  <si>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</si>
  <si>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</si>
  <si>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</si>
  <si>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</si>
  <si>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</si>
  <si>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</si>
  <si>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</si>
  <si>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</si>
  <si>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</si>
  <si>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</si>
  <si>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</si>
  <si>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</si>
  <si>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</si>
  <si>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</si>
  <si>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</si>
  <si>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</si>
  <si>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</si>
  <si>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</si>
  <si>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</si>
  <si>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</si>
  <si>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</si>
  <si>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</si>
  <si>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</si>
  <si>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</si>
  <si>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</si>
  <si>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</si>
  <si>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</si>
  <si>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</si>
  <si>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</si>
  <si>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</si>
  <si>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</si>
  <si>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</si>
  <si>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</si>
  <si>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</si>
  <si>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</si>
  <si>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</si>
  <si>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</si>
  <si>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</si>
  <si>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</si>
  <si>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</si>
  <si>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</si>
  <si>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</si>
  <si>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</si>
  <si>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</si>
  <si>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</si>
  <si>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</si>
  <si>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</si>
  <si>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</si>
  <si>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</si>
  <si>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</si>
  <si>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</si>
  <si>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</si>
  <si>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</si>
  <si>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</si>
  <si>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</si>
  <si>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</si>
  <si>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</si>
  <si>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</si>
  <si>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</si>
  <si>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</si>
  <si>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</si>
  <si>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</si>
  <si>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</si>
  <si>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</si>
  <si>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</si>
  <si>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</si>
  <si>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</si>
  <si>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</si>
  <si>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</si>
  <si>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</si>
  <si>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</si>
  <si>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</si>
  <si>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</si>
  <si>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</si>
  <si>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</si>
  <si>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</si>
  <si>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</si>
  <si>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</si>
  <si>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</si>
  <si>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</si>
  <si>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</si>
  <si>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</si>
  <si>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</si>
  <si>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</si>
  <si>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</si>
  <si>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</si>
  <si>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</si>
  <si>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</si>
  <si>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</si>
  <si>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</si>
  <si>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</si>
  <si>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</si>
  <si>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</si>
  <si>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</si>
  <si>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</si>
  <si>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</si>
  <si>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</si>
  <si>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</si>
  <si>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</si>
  <si>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</si>
  <si>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</si>
  <si>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</si>
  <si>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</si>
  <si>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</si>
  <si>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</si>
  <si>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</si>
  <si>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</si>
  <si>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</si>
  <si>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</si>
  <si>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</si>
  <si>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</si>
  <si>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</si>
  <si>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</si>
  <si>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</si>
  <si>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</si>
  <si>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</si>
  <si>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</si>
  <si>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</si>
  <si>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</si>
  <si>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</si>
  <si>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</si>
  <si>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</si>
  <si>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</si>
  <si>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</si>
  <si>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</si>
  <si>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</si>
  <si>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</si>
  <si>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</si>
  <si>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</si>
  <si>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</si>
  <si>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</si>
  <si>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</si>
  <si>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</si>
  <si>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</si>
  <si>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</si>
  <si>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</si>
  <si>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</si>
  <si>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</si>
  <si>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</si>
  <si>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</si>
  <si>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</si>
  <si>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</si>
  <si>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</si>
  <si>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</si>
  <si>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</si>
  <si>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</si>
  <si>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</si>
  <si>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</si>
  <si>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</si>
  <si>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</si>
  <si>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</si>
  <si>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</si>
  <si>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</si>
  <si>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</si>
  <si>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</si>
  <si>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</si>
  <si>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</si>
  <si>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</si>
  <si>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</si>
  <si>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</si>
  <si>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</si>
  <si>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</si>
  <si>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</si>
  <si>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</si>
  <si>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</si>
  <si>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</si>
  <si>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</si>
  <si>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</si>
  <si>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</si>
  <si>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</si>
  <si>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</si>
  <si>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</si>
  <si>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</si>
  <si>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</si>
  <si>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</si>
  <si>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</si>
  <si>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</si>
  <si>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</si>
  <si>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</si>
  <si>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</si>
  <si>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</si>
  <si>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</si>
  <si>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</si>
  <si>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</si>
  <si>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</si>
  <si>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</si>
  <si>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</si>
  <si>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</si>
  <si>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</si>
  <si>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</si>
  <si>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</si>
  <si>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</si>
  <si>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</si>
  <si>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</si>
  <si>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</si>
  <si>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</si>
  <si>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</si>
  <si>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</si>
  <si>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</si>
  <si>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</si>
  <si>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</si>
  <si>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</si>
  <si>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</si>
  <si>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</si>
  <si>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</si>
  <si>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</si>
  <si>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</si>
  <si>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</si>
  <si>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</si>
  <si>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</si>
  <si>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</si>
  <si>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</si>
  <si>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</si>
  <si>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</si>
  <si>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</si>
  <si>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</si>
  <si>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</si>
  <si>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</si>
  <si>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</si>
  <si>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</si>
  <si>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</si>
  <si>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</si>
  <si>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</si>
  <si>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</si>
  <si>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</si>
  <si>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</si>
  <si>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</si>
  <si>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</si>
  <si>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</si>
  <si>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</si>
  <si>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</si>
  <si>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</si>
  <si>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</si>
  <si>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</si>
  <si>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</si>
  <si>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</si>
  <si>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</si>
  <si>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</si>
  <si>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</si>
  <si>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</si>
  <si>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</si>
  <si>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</si>
  <si>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</si>
  <si>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</si>
  <si>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</si>
  <si>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</si>
  <si>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</si>
  <si>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</si>
  <si>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</si>
  <si>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</si>
  <si>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</si>
  <si>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</si>
  <si>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</si>
  <si>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</si>
  <si>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</si>
  <si>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</si>
  <si>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</si>
  <si>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</si>
  <si>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</si>
  <si>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</si>
  <si>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</si>
  <si>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</si>
  <si>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</si>
  <si>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</si>
  <si>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</si>
  <si>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</si>
  <si>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</si>
  <si>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</si>
  <si>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</si>
  <si>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</si>
  <si>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</si>
  <si>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</si>
  <si>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</si>
  <si>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</si>
  <si>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</si>
  <si>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</si>
  <si>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</si>
  <si>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</si>
  <si>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</si>
  <si>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</si>
  <si>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</si>
  <si>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</si>
  <si>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</si>
  <si>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</si>
  <si>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</si>
  <si>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</si>
  <si>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</si>
  <si>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</si>
  <si>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</si>
  <si>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</si>
  <si>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</si>
  <si>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</si>
  <si>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</si>
  <si>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</si>
  <si>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</si>
  <si>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</si>
  <si>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</si>
  <si>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</si>
  <si>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</si>
  <si>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</si>
  <si>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</si>
  <si>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</si>
  <si>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</si>
  <si>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</si>
  <si>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</si>
  <si>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</si>
  <si>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</si>
  <si>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</si>
  <si>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</si>
  <si>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</si>
  <si>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</si>
  <si>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</si>
  <si>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</si>
  <si>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</si>
  <si>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</si>
  <si>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</si>
  <si>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</si>
  <si>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</si>
  <si>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</si>
  <si>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</si>
  <si>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</si>
  <si>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</si>
  <si>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</si>
  <si>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</si>
  <si>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</si>
  <si>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</si>
  <si>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</si>
  <si>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</si>
  <si>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</si>
  <si>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</si>
  <si>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</si>
  <si>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</si>
  <si>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</si>
  <si>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</si>
  <si>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</si>
  <si>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</si>
  <si>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</si>
  <si>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</si>
  <si>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</si>
  <si>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</si>
  <si>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</si>
  <si>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</si>
  <si>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</si>
  <si>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</si>
  <si>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</si>
  <si>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</si>
  <si>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</si>
  <si>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</si>
  <si>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</si>
  <si>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</si>
  <si>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</si>
  <si>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</si>
  <si>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</si>
  <si>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</si>
  <si>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</si>
  <si>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</si>
  <si>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</si>
  <si>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</si>
  <si>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</si>
  <si>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</si>
  <si>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</si>
  <si>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</si>
  <si>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</si>
  <si>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</si>
  <si>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</si>
  <si>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</si>
  <si>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</si>
  <si>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</si>
  <si>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</si>
  <si>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</si>
  <si>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</si>
  <si>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</si>
  <si>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</si>
  <si>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</si>
  <si>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</si>
  <si>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</si>
  <si>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</si>
  <si>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</si>
  <si>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</si>
  <si>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</si>
  <si>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</si>
  <si>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</si>
  <si>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</si>
  <si>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</si>
  <si>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</si>
  <si>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</si>
  <si>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</si>
  <si>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</si>
  <si>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</si>
  <si>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</si>
  <si>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</si>
  <si>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</si>
  <si>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</si>
  <si>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</si>
  <si>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</si>
  <si>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</si>
  <si>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</si>
  <si>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</si>
  <si>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</si>
  <si>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</si>
  <si>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</si>
  <si>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</si>
  <si>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</si>
  <si>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</si>
  <si>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</si>
  <si>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</si>
  <si>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</si>
  <si>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</si>
  <si>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</si>
  <si>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</si>
  <si>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</si>
  <si>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</si>
  <si>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</si>
  <si>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</si>
  <si>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</si>
  <si>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</si>
  <si>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</si>
  <si>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</si>
  <si>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</si>
  <si>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</si>
  <si>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</si>
  <si>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</si>
  <si>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</si>
  <si>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</si>
  <si>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</si>
  <si>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</si>
  <si>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</si>
  <si>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</si>
  <si>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</si>
  <si>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</si>
  <si>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</si>
  <si>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</si>
  <si>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</si>
  <si>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</si>
  <si>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</si>
  <si>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</si>
  <si>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</si>
  <si>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</si>
  <si>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</si>
  <si>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</si>
  <si>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</si>
  <si>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</si>
  <si>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</si>
  <si>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</si>
  <si>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</si>
  <si>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</si>
  <si>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</si>
  <si>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</si>
  <si>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</si>
  <si>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</si>
  <si>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</si>
  <si>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</si>
  <si>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</si>
  <si>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</si>
  <si>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</si>
  <si>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</si>
  <si>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</si>
  <si>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</si>
  <si>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</si>
  <si>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</si>
  <si>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</si>
  <si>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</si>
  <si>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</si>
  <si>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</si>
  <si>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</si>
  <si>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</si>
  <si>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</si>
  <si>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</si>
  <si>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</si>
  <si>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</si>
  <si>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</si>
  <si>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</si>
  <si>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</si>
  <si>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</si>
  <si>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</si>
  <si>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</si>
  <si>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</si>
  <si>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</si>
  <si>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</si>
  <si>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</si>
  <si>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</si>
  <si>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</si>
  <si>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</si>
  <si>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</si>
  <si>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</si>
  <si>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</si>
  <si>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</si>
  <si>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</si>
  <si>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</si>
  <si>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</si>
  <si>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</si>
  <si>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</si>
  <si>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</si>
  <si>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</si>
  <si>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</si>
  <si>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</si>
  <si>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</si>
  <si>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</si>
  <si>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</si>
  <si>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</si>
  <si>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</si>
  <si>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</si>
  <si>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</si>
  <si>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</si>
  <si>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</si>
  <si>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</si>
  <si>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</si>
  <si>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</si>
  <si>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</si>
  <si>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</si>
  <si>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</si>
  <si>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</si>
  <si>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</si>
  <si>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</si>
  <si>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</si>
  <si>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</si>
  <si>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</si>
  <si>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</si>
  <si>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</si>
  <si>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</si>
  <si>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</si>
  <si>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</si>
  <si>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</si>
  <si>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</si>
  <si>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</si>
  <si>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</si>
  <si>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</si>
  <si>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</si>
  <si>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</si>
  <si>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</si>
  <si>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</si>
  <si>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</si>
  <si>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</si>
  <si>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</si>
  <si>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</si>
  <si>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</si>
  <si>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</si>
  <si>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</si>
  <si>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</si>
  <si>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</si>
  <si>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</si>
  <si>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</si>
  <si>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</si>
  <si>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</si>
  <si>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</si>
  <si>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</si>
  <si>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</si>
  <si>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</si>
  <si>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</si>
  <si>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</si>
  <si>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</si>
  <si>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</si>
  <si>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</si>
  <si>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</si>
  <si>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</si>
  <si>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</si>
  <si>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</si>
  <si>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</si>
  <si>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</si>
  <si>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</si>
  <si>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</si>
  <si>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</si>
  <si>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</si>
  <si>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</si>
  <si>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</si>
  <si>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</si>
  <si>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</si>
  <si>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</si>
  <si>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</si>
  <si>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</si>
  <si>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</si>
  <si>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</si>
  <si>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</si>
  <si>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</si>
  <si>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</si>
  <si>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</si>
  <si>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</si>
  <si>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</si>
  <si>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</si>
  <si>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</si>
  <si>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</si>
  <si>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</si>
  <si>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</si>
  <si>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</si>
  <si>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</si>
  <si>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</si>
  <si>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</si>
  <si>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</si>
  <si>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</si>
  <si>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</si>
  <si>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</si>
  <si>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</si>
  <si>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</si>
  <si>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</si>
  <si>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</si>
  <si>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</si>
  <si>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</si>
  <si>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</si>
  <si>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</si>
  <si>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</si>
  <si>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</si>
  <si>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</si>
  <si>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</si>
  <si>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</si>
  <si>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</si>
  <si>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</si>
  <si>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</si>
  <si>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</si>
  <si>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</si>
  <si>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</si>
  <si>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</si>
  <si>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</si>
  <si>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</si>
  <si>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</si>
  <si>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</si>
  <si>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</si>
  <si>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</si>
  <si>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</si>
  <si>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</si>
  <si>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</si>
  <si>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</si>
  <si>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</si>
  <si>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</si>
  <si>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</si>
  <si>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</si>
  <si>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</si>
  <si>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</si>
  <si>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</si>
  <si>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</si>
  <si>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</si>
  <si>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</si>
  <si>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</si>
  <si>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</si>
  <si>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</si>
  <si>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</si>
  <si>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</si>
  <si>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</si>
  <si>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</si>
  <si>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</si>
  <si>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</si>
  <si>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</si>
  <si>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</si>
  <si>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</si>
  <si>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</si>
  <si>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</si>
  <si>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</si>
  <si>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</si>
  <si>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</si>
  <si>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</si>
  <si>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</si>
  <si>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</si>
  <si>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</si>
  <si>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</si>
  <si>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</si>
  <si>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</si>
  <si>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</si>
  <si>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</si>
  <si>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</si>
  <si>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</si>
  <si>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</si>
  <si>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</si>
  <si>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</si>
  <si>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</si>
  <si>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</si>
  <si>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</si>
  <si>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</si>
  <si>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</si>
  <si>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</si>
  <si>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</si>
  <si>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</si>
  <si>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</si>
  <si>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</si>
  <si>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</si>
  <si>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</si>
  <si>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</si>
  <si>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</si>
  <si>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</si>
  <si>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</si>
  <si>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</si>
  <si>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</si>
  <si>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</si>
  <si>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</si>
  <si>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</si>
  <si>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</si>
  <si>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</si>
  <si>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</si>
  <si>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</si>
  <si>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</si>
  <si>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</si>
  <si>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</si>
  <si>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</si>
  <si>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</si>
  <si>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</si>
  <si>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</si>
  <si>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</si>
  <si>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</si>
  <si>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</si>
  <si>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</si>
  <si>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</si>
  <si>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</si>
  <si>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</si>
  <si>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</si>
  <si>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</si>
  <si>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</si>
  <si>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</si>
  <si>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</si>
  <si>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</si>
  <si>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</si>
  <si>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</si>
  <si>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</si>
  <si>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</si>
  <si>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</si>
  <si>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</si>
  <si>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</si>
  <si>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</si>
  <si>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</si>
  <si>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</si>
  <si>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</si>
  <si>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</si>
  <si>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</si>
  <si>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</si>
  <si>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</si>
  <si>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</si>
  <si>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</si>
  <si>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</si>
  <si>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</si>
  <si>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</si>
  <si>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</si>
  <si>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</si>
  <si>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</si>
  <si>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</si>
  <si>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</si>
  <si>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</si>
  <si>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</si>
  <si>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</si>
  <si>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</si>
  <si>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</si>
  <si>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</si>
  <si>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</si>
  <si>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</si>
  <si>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</si>
  <si>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</si>
  <si>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</si>
  <si>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</si>
  <si>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</si>
  <si>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</si>
  <si>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</si>
  <si>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</si>
  <si>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</si>
  <si>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</si>
  <si>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</si>
  <si>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</si>
  <si>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</si>
  <si>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</si>
  <si>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</si>
  <si>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</si>
  <si>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</si>
  <si>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</si>
  <si>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</si>
  <si>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</si>
  <si>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</si>
  <si>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</si>
  <si>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</si>
  <si>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</si>
  <si>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</si>
  <si>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</si>
  <si>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</si>
  <si>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</si>
  <si>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</si>
  <si>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</si>
  <si>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</si>
  <si>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</si>
  <si>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</si>
  <si>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</si>
  <si>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</si>
  <si>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</si>
  <si>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</si>
  <si>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</si>
  <si>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</si>
  <si>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</si>
  <si>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</si>
  <si>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</si>
  <si>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</si>
  <si>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</si>
  <si>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</si>
  <si>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</si>
  <si>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</si>
  <si>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</si>
  <si>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</si>
  <si>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</si>
  <si>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</si>
  <si>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</si>
  <si>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</si>
  <si>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</si>
  <si>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</si>
  <si>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</si>
  <si>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</si>
  <si>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</si>
  <si>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</si>
  <si>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</si>
  <si>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</si>
  <si>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</si>
  <si>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</si>
  <si>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</si>
  <si>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</si>
  <si>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</si>
  <si>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</si>
  <si>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</si>
  <si>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</si>
  <si>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</si>
  <si>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</si>
  <si>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</si>
  <si>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</si>
  <si>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</si>
  <si>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</si>
  <si>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</si>
  <si>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</si>
  <si>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</si>
  <si>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</si>
  <si>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</si>
  <si>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</si>
  <si>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</si>
  <si>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</si>
  <si>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</si>
  <si>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</si>
  <si>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</si>
  <si>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</si>
  <si>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</si>
  <si>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</si>
  <si>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</si>
  <si>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</si>
  <si>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</si>
  <si>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</si>
  <si>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</si>
  <si>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</si>
  <si>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</si>
  <si>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</si>
  <si>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</si>
  <si>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</si>
  <si>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</si>
  <si>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</si>
  <si>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</si>
  <si>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</si>
  <si>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</si>
  <si>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</si>
  <si>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</si>
  <si>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</si>
  <si>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</si>
  <si>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</si>
  <si>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</si>
  <si>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</si>
  <si>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</si>
  <si>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</si>
  <si>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</si>
  <si>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</si>
  <si>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</si>
  <si>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</si>
  <si>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</si>
  <si>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</si>
  <si>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</si>
  <si>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</si>
  <si>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</si>
  <si>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</si>
  <si>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</si>
  <si>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</si>
  <si>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</si>
  <si>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</si>
  <si>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</si>
  <si>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</si>
  <si>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</si>
  <si>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</si>
  <si>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</si>
  <si>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</si>
  <si>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</si>
  <si>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</si>
  <si>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</si>
  <si>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</si>
  <si>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</si>
  <si>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</si>
  <si>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</si>
  <si>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</si>
  <si>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</si>
  <si>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</si>
  <si>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</si>
  <si>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</si>
  <si>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</si>
  <si>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</si>
  <si>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</si>
  <si>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</si>
  <si>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</si>
  <si>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</si>
  <si>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</si>
  <si>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</si>
  <si>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</si>
  <si>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</si>
  <si>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</si>
  <si>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</si>
  <si>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</si>
  <si>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</si>
  <si>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</si>
  <si>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</si>
  <si>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</si>
  <si>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</si>
  <si>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</si>
  <si>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</si>
  <si>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</si>
  <si>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</si>
  <si>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</si>
  <si>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</si>
  <si>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</si>
  <si>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</si>
  <si>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</si>
  <si>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</si>
  <si>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</si>
  <si>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</si>
  <si>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</si>
  <si>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</si>
  <si>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</si>
  <si>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</si>
  <si>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</si>
  <si>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</si>
  <si>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</si>
  <si>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</si>
  <si>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</si>
  <si>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</si>
  <si>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</si>
  <si>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</si>
  <si>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</si>
  <si>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</si>
  <si>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</si>
  <si>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</si>
  <si>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</si>
  <si>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</si>
  <si>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</si>
  <si>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</si>
  <si>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</si>
  <si>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</si>
  <si>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</si>
  <si>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</si>
  <si>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</si>
  <si>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</si>
  <si>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</si>
  <si>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</si>
  <si>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</si>
  <si>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</si>
  <si>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</si>
  <si>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</si>
  <si>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</si>
  <si>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</si>
  <si>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</si>
  <si>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</si>
  <si>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</si>
  <si>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</si>
  <si>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</si>
  <si>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</si>
  <si>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</si>
  <si>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</si>
  <si>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</si>
  <si>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</si>
  <si>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</si>
  <si>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</si>
  <si>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</si>
  <si>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</si>
  <si>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</si>
  <si>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</si>
  <si>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</si>
  <si>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</si>
  <si>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</si>
  <si>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</si>
  <si>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</si>
  <si>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</si>
  <si>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</si>
  <si>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</si>
  <si>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</si>
  <si>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</si>
  <si>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</si>
  <si>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</si>
  <si>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</si>
  <si>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</si>
  <si>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</si>
  <si>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</si>
  <si>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</si>
  <si>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</si>
  <si>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</si>
  <si>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</si>
  <si>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</si>
  <si>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</si>
  <si>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</si>
  <si>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</si>
  <si>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</si>
  <si>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</si>
  <si>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</si>
  <si>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</si>
  <si>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</si>
  <si>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</si>
  <si>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</si>
  <si>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</si>
  <si>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</si>
  <si>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</si>
  <si>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</si>
  <si>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</si>
  <si>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</si>
  <si>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</si>
  <si>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</si>
  <si>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</si>
  <si>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</si>
  <si>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</si>
  <si>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</si>
  <si>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</si>
  <si>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</si>
  <si>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</si>
  <si>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</si>
  <si>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</si>
  <si>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</si>
  <si>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</si>
  <si>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</si>
  <si>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</si>
  <si>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</si>
  <si>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</si>
  <si>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</si>
  <si>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</si>
  <si>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</si>
  <si>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</si>
  <si>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</si>
  <si>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</si>
  <si>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</si>
  <si>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</si>
  <si>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</si>
  <si>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</si>
  <si>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</si>
  <si>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</si>
  <si>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</si>
  <si>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</si>
  <si>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</si>
  <si>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</si>
  <si>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</si>
  <si>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</si>
  <si>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</si>
  <si>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</si>
  <si>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</si>
  <si>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</si>
  <si>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</si>
  <si>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</si>
  <si>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</si>
  <si>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</si>
  <si>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</si>
  <si>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</si>
  <si>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</si>
  <si>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</si>
  <si>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</si>
  <si>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</si>
  <si>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</si>
  <si>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</si>
  <si>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</si>
  <si>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</si>
  <si>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</si>
  <si>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</si>
  <si>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</si>
  <si>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</si>
  <si>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</si>
  <si>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</si>
  <si>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</si>
  <si>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</si>
  <si>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</si>
  <si>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</si>
  <si>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</si>
  <si>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</si>
  <si>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</si>
  <si>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</si>
  <si>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</si>
  <si>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</si>
  <si>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</si>
  <si>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</si>
  <si>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</si>
  <si>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</si>
  <si>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</si>
  <si>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</si>
  <si>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</si>
  <si>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</si>
  <si>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</si>
  <si>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</si>
  <si>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</si>
  <si>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</si>
  <si>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</si>
  <si>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</si>
  <si>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</si>
  <si>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</si>
  <si>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</si>
  <si>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</si>
  <si>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</si>
  <si>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</si>
  <si>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</si>
  <si>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</si>
  <si>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</si>
  <si>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</si>
  <si>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</si>
  <si>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</si>
  <si>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</si>
  <si>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</si>
  <si>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</si>
  <si>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</si>
  <si>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</si>
  <si>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</si>
  <si>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</si>
  <si>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</si>
  <si>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</si>
  <si>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</si>
  <si>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</si>
  <si>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</si>
  <si>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</si>
  <si>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</si>
  <si>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</si>
  <si>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</si>
  <si>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</si>
  <si>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</si>
  <si>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</si>
  <si>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</si>
  <si>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</si>
  <si>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</si>
  <si>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</si>
  <si>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</si>
  <si>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</si>
  <si>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</si>
  <si>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</si>
  <si>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</si>
  <si>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</si>
  <si>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</si>
  <si>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</si>
  <si>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</si>
  <si>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</si>
  <si>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</si>
  <si>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</si>
  <si>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</si>
  <si>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</si>
  <si>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</si>
  <si>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</si>
  <si>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</si>
  <si>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</si>
  <si>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</si>
  <si>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</si>
  <si>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</si>
  <si>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</si>
  <si>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</si>
  <si>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</si>
  <si>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</si>
  <si>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</si>
  <si>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</si>
  <si>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</si>
  <si>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</si>
  <si>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</si>
  <si>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</si>
  <si>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</si>
  <si>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</si>
  <si>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</si>
  <si>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</si>
  <si>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</si>
  <si>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</si>
  <si>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</si>
  <si>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</si>
  <si>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</si>
  <si>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</si>
  <si>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</si>
  <si>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</si>
  <si>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</si>
  <si>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</si>
  <si>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</si>
  <si>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</si>
  <si>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</si>
  <si>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</si>
  <si>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</si>
  <si>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</si>
  <si>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</si>
  <si>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</si>
  <si>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</si>
  <si>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</si>
  <si>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</si>
  <si>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</si>
  <si>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</si>
  <si>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</si>
  <si>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</si>
  <si>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</si>
  <si>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</si>
  <si>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</si>
  <si>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</si>
  <si>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</si>
  <si>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</si>
  <si>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</si>
  <si>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</si>
  <si>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</si>
  <si>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</si>
  <si>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</si>
  <si>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</si>
  <si>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</si>
  <si>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</si>
  <si>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</si>
  <si>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</si>
  <si>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</si>
  <si>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</si>
  <si>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</si>
  <si>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</si>
  <si>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</si>
  <si>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</si>
  <si>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</si>
  <si>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</si>
  <si>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</si>
  <si>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</si>
  <si>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</si>
  <si>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</si>
  <si>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</si>
  <si>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</si>
  <si>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</si>
  <si>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</si>
  <si>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</si>
  <si>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</si>
  <si>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</si>
  <si>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</si>
  <si>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</si>
  <si>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</si>
  <si>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</si>
  <si>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</si>
  <si>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</si>
  <si>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</si>
  <si>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</si>
  <si>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</si>
  <si>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</si>
  <si>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</si>
  <si>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</si>
  <si>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</si>
  <si>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</si>
  <si>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</si>
  <si>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</si>
  <si>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</si>
  <si>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</si>
  <si>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</si>
  <si>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</si>
  <si>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</si>
  <si>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</si>
  <si>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</si>
  <si>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</si>
  <si>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</si>
  <si>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</si>
  <si>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</si>
  <si>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</si>
  <si>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</si>
  <si>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</si>
  <si>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</si>
  <si>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</si>
  <si>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</si>
  <si>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</si>
  <si>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</si>
  <si>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</si>
  <si>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</si>
  <si>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</si>
  <si>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</si>
  <si>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</si>
  <si>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</si>
  <si>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</si>
  <si>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</si>
  <si>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</si>
  <si>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</si>
  <si>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</si>
  <si>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</si>
  <si>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</si>
  <si>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</si>
  <si>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</si>
  <si>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</si>
  <si>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</si>
  <si>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</si>
  <si>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</si>
  <si>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</si>
  <si>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</si>
  <si>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</si>
  <si>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</si>
  <si>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</si>
  <si>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</si>
  <si>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</si>
  <si>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</si>
  <si>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</si>
  <si>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</si>
  <si>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</si>
  <si>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</si>
  <si>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</si>
  <si>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</si>
  <si>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</si>
  <si>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</si>
  <si>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</si>
  <si>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</si>
  <si>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</si>
  <si>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</si>
  <si>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</si>
  <si>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</si>
  <si>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</si>
  <si>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</si>
  <si>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</si>
  <si>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</si>
  <si>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</si>
  <si>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</si>
  <si>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</si>
  <si>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</si>
  <si>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</si>
  <si>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</si>
  <si>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</si>
  <si>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</si>
  <si>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</si>
  <si>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</si>
  <si>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</si>
  <si>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</si>
  <si>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</si>
  <si>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</si>
  <si>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</si>
  <si>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</si>
  <si>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</si>
  <si>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</si>
  <si>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</si>
  <si>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</si>
  <si>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</si>
  <si>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</si>
  <si>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</si>
  <si>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</si>
  <si>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</si>
  <si>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</si>
  <si>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</si>
  <si>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</si>
  <si>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</si>
  <si>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</si>
  <si>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</si>
  <si>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</si>
  <si>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</si>
  <si>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</si>
  <si>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</si>
  <si>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</si>
  <si>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</si>
  <si>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</si>
  <si>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</si>
  <si>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</si>
  <si>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</si>
  <si>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</si>
  <si>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</si>
  <si>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</si>
  <si>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</si>
  <si>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</si>
  <si>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</si>
  <si>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</si>
  <si>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</si>
  <si>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</si>
  <si>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</si>
  <si>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</si>
  <si>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</si>
  <si>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</si>
  <si>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</si>
  <si>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</si>
  <si>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</si>
  <si>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</si>
  <si>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</si>
  <si>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</si>
  <si>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</si>
  <si>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</si>
  <si>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</si>
  <si>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</si>
  <si>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</si>
  <si>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</si>
  <si>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</si>
  <si>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</si>
  <si>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</si>
  <si>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</si>
  <si>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</si>
  <si>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</si>
  <si>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</si>
  <si>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</si>
  <si>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</si>
  <si>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</si>
  <si>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</si>
  <si>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</si>
  <si>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</si>
  <si>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</si>
  <si>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</si>
  <si>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</si>
  <si>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</si>
  <si>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</si>
  <si>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</si>
  <si>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</si>
  <si>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</si>
  <si>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</si>
  <si>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</si>
  <si>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</si>
  <si>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</si>
  <si>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</si>
  <si>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</si>
  <si>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</si>
  <si>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</si>
  <si>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</si>
  <si>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</si>
  <si>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</si>
  <si>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</si>
  <si>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</si>
  <si>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</si>
  <si>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</si>
  <si>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</si>
  <si>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</si>
  <si>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</si>
  <si>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</si>
  <si>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</si>
  <si>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</si>
  <si>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</si>
  <si>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</si>
  <si>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</si>
  <si>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</si>
  <si>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</si>
  <si>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</si>
  <si>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</si>
  <si>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</si>
  <si>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</si>
  <si>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</si>
  <si>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</si>
  <si>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</si>
  <si>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</si>
  <si>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</si>
  <si>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</si>
  <si>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</si>
  <si>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</si>
  <si>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</si>
  <si>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</si>
  <si>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</si>
  <si>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</si>
  <si>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</si>
  <si>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</si>
  <si>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</si>
  <si>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</si>
  <si>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</si>
  <si>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</si>
  <si>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</si>
  <si>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</si>
  <si>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</si>
  <si>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</si>
  <si>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</si>
  <si>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</si>
  <si>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</si>
  <si>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</si>
  <si>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</si>
  <si>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</si>
  <si>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</si>
  <si>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</si>
  <si>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</si>
  <si>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</si>
  <si>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</si>
  <si>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</si>
  <si>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</si>
  <si>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</si>
  <si>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</si>
  <si>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</si>
  <si>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</si>
  <si>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</si>
  <si>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</si>
  <si>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</si>
  <si>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</si>
  <si>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</si>
  <si>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</si>
  <si>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</si>
  <si>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</si>
  <si>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</si>
  <si>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</si>
  <si>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</si>
  <si>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</si>
  <si>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</si>
  <si>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</si>
  <si>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</si>
  <si>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</si>
  <si>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</si>
  <si>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</si>
  <si>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</si>
  <si>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</si>
  <si>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</si>
  <si>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</si>
  <si>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</si>
  <si>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</si>
  <si>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</si>
  <si>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</si>
  <si>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</si>
  <si>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</si>
  <si>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</si>
  <si>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</si>
  <si>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</si>
  <si>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</si>
  <si>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</si>
  <si>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</si>
  <si>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</si>
  <si>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</si>
  <si>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</si>
  <si>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</si>
  <si>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</si>
  <si>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</si>
  <si>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</si>
  <si>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</si>
  <si>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</si>
  <si>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</si>
  <si>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</si>
  <si>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</si>
  <si>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</si>
  <si>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</si>
  <si>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</si>
  <si>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</si>
  <si>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</si>
  <si>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</si>
  <si>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</si>
  <si>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</si>
  <si>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</si>
  <si>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</si>
  <si>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</si>
  <si>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</si>
  <si>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</si>
  <si>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</si>
  <si>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</si>
  <si>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</si>
  <si>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</si>
  <si>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</si>
  <si>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</si>
  <si>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</si>
  <si>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</si>
  <si>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</si>
  <si>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</si>
  <si>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</si>
  <si>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</si>
  <si>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</si>
  <si>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</si>
  <si>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</si>
  <si>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</si>
  <si>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</si>
  <si>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</si>
  <si>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</si>
  <si>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</si>
  <si>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</si>
  <si>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</si>
  <si>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</si>
  <si>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</si>
  <si>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</si>
  <si>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</si>
  <si>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</si>
  <si>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</si>
  <si>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</si>
  <si>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</si>
  <si>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</si>
  <si>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</si>
  <si>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</si>
  <si>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</si>
  <si>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</si>
  <si>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</si>
  <si>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</si>
  <si>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</si>
  <si>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</si>
  <si>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</si>
  <si>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</si>
  <si>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</si>
  <si>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</si>
  <si>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</si>
  <si>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</si>
  <si>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</si>
  <si>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</si>
  <si>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</si>
  <si>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</si>
  <si>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</si>
  <si>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</si>
  <si>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</si>
  <si>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</si>
  <si>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</si>
  <si>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</si>
  <si>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</si>
  <si>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</si>
  <si>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</si>
  <si>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</si>
  <si>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</si>
  <si>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</si>
  <si>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</si>
  <si>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</si>
  <si>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</si>
  <si>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</si>
  <si>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</si>
  <si>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</si>
  <si>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</si>
  <si>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</si>
  <si>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</si>
  <si>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</si>
  <si>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</si>
  <si>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</si>
  <si>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</si>
  <si>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</si>
  <si>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</si>
  <si>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</si>
  <si>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</si>
  <si>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</si>
  <si>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</si>
  <si>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</si>
  <si>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</si>
  <si>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</si>
  <si>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</si>
  <si>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</si>
  <si>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</si>
  <si>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</si>
  <si>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</si>
  <si>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</si>
  <si>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</si>
  <si>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</si>
  <si>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</si>
  <si>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</si>
  <si>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</si>
  <si>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</si>
  <si>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</si>
  <si>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</si>
  <si>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</si>
  <si>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</si>
  <si>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</si>
  <si>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</si>
  <si>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</si>
  <si>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</si>
  <si>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</si>
  <si>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</si>
  <si>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</si>
  <si>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</si>
  <si>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</si>
  <si>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</si>
  <si>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</si>
  <si>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</si>
  <si>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</si>
  <si>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</si>
  <si>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</si>
  <si>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</si>
  <si>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</si>
  <si>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</si>
  <si>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</si>
  <si>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</si>
  <si>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</si>
  <si>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</si>
  <si>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</si>
  <si>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</si>
  <si>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</si>
  <si>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</si>
  <si>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</si>
  <si>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</si>
  <si>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</si>
  <si>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</si>
  <si>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</si>
  <si>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</si>
  <si>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</si>
  <si>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</si>
  <si>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</si>
  <si>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</si>
  <si>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</si>
  <si>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</si>
  <si>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</si>
  <si>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</si>
  <si>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</si>
  <si>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</si>
  <si>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</si>
  <si>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</si>
  <si>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</si>
  <si>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</si>
  <si>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</si>
  <si>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</si>
  <si>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</si>
  <si>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</si>
  <si>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</si>
  <si>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</si>
  <si>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</si>
  <si>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</si>
  <si>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</si>
  <si>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</si>
  <si>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</si>
  <si>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</si>
  <si>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</si>
  <si>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</si>
  <si>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</si>
  <si>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</si>
  <si>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</si>
  <si>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</si>
  <si>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</si>
  <si>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</si>
  <si>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</si>
  <si>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</si>
  <si>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</si>
  <si>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</si>
  <si>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</si>
  <si>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</si>
  <si>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</si>
  <si>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</si>
  <si>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</si>
  <si>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</si>
  <si>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</si>
  <si>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</si>
  <si>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</si>
  <si>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</si>
  <si>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</si>
  <si>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</si>
  <si>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</si>
  <si>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</si>
  <si>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</si>
  <si>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</si>
  <si>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</si>
  <si>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</si>
  <si>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</si>
  <si>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</si>
  <si>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</si>
  <si>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</si>
  <si>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</si>
  <si>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</si>
  <si>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</si>
  <si>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</si>
  <si>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</si>
  <si>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</si>
  <si>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</si>
  <si>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</si>
  <si>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</si>
  <si>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</si>
  <si>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</si>
  <si>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</si>
  <si>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</si>
  <si>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</si>
  <si>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</si>
  <si>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</si>
  <si>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</si>
  <si>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</si>
  <si>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</si>
  <si>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</si>
  <si>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</si>
  <si>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</si>
  <si>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</si>
  <si>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</si>
  <si>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</si>
  <si>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</si>
  <si>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</si>
  <si>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</si>
  <si>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</si>
  <si>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</si>
  <si>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</si>
  <si>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</si>
  <si>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</si>
  <si>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</si>
  <si>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</si>
  <si>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</si>
  <si>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</si>
  <si>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</si>
  <si>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</si>
  <si>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</si>
  <si>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</si>
  <si>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</si>
  <si>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</si>
  <si>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</si>
  <si>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</si>
  <si>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</si>
  <si>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</si>
  <si>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</si>
  <si>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</si>
  <si>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</si>
  <si>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</si>
  <si>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</si>
  <si>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</si>
  <si>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</si>
  <si>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</si>
  <si>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</si>
  <si>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</si>
  <si>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</si>
  <si>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</si>
  <si>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</si>
  <si>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</si>
  <si>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</si>
  <si>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</si>
  <si>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</si>
  <si>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</si>
  <si>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</si>
  <si>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</si>
  <si>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</si>
  <si>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</si>
  <si>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</si>
  <si>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</si>
  <si>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</si>
  <si>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</si>
  <si>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</si>
  <si>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</si>
  <si>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</si>
  <si>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</si>
  <si>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</si>
  <si>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</si>
  <si>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</si>
  <si>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</si>
  <si>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</si>
  <si>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</si>
  <si>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</si>
  <si>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</si>
  <si>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</si>
  <si>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</si>
  <si>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</si>
  <si>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</si>
  <si>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</si>
  <si>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</si>
  <si>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</si>
  <si>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</si>
  <si>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</si>
  <si>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</si>
  <si>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</si>
  <si>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</si>
  <si>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</si>
  <si>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</si>
  <si>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</si>
  <si>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</si>
  <si>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</si>
  <si>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</si>
  <si>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</si>
  <si>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</si>
  <si>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</si>
  <si>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</si>
  <si>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</si>
  <si>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</si>
  <si>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</si>
  <si>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</si>
  <si>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</si>
  <si>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</si>
  <si>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</si>
  <si>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</si>
  <si>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</si>
  <si>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</si>
  <si>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</si>
  <si>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</si>
  <si>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</si>
  <si>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</si>
  <si>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</si>
  <si>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</si>
  <si>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</si>
  <si>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</si>
  <si>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</si>
  <si>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</si>
  <si>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</si>
  <si>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</si>
  <si>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</si>
  <si>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</si>
  <si>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</si>
  <si>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</si>
  <si>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</si>
  <si>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</si>
  <si>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</si>
  <si>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</si>
  <si>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</si>
  <si>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</si>
  <si>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</si>
  <si>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</si>
  <si>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</si>
  <si>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</si>
  <si>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</si>
  <si>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</si>
  <si>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</si>
  <si>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</si>
  <si>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</si>
  <si>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</si>
  <si>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</si>
  <si>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</si>
  <si>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</si>
  <si>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</si>
  <si>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</si>
  <si>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</si>
  <si>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</si>
  <si>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</si>
  <si>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</si>
  <si>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</si>
  <si>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</si>
  <si>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</si>
  <si>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</si>
  <si>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</si>
  <si>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</si>
  <si>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</si>
  <si>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</si>
  <si>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</si>
  <si>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</si>
  <si>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</si>
  <si>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</si>
  <si>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</si>
  <si>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</si>
  <si>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</si>
  <si>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</si>
  <si>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</si>
  <si>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</si>
  <si>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</si>
  <si>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</si>
  <si>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</si>
  <si>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</si>
  <si>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</si>
  <si>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</si>
  <si>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</si>
  <si>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</si>
  <si>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</si>
  <si>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</si>
  <si>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</si>
  <si>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</si>
  <si>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</si>
  <si>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</si>
  <si>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</si>
  <si>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</si>
  <si>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</si>
  <si>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</si>
  <si>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</si>
  <si>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</si>
  <si>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</si>
  <si>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</si>
  <si>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</si>
  <si>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</si>
  <si>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</si>
  <si>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</si>
  <si>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</si>
  <si>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</si>
  <si>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</si>
  <si>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</si>
  <si>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</si>
  <si>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</si>
  <si>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</si>
  <si>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</si>
  <si>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</si>
  <si>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</si>
  <si>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</si>
  <si>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</si>
  <si>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</si>
  <si>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</si>
  <si>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</si>
  <si>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</si>
  <si>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</si>
  <si>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</si>
  <si>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</si>
  <si>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</si>
  <si>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</si>
  <si>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</si>
  <si>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</si>
  <si>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</si>
  <si>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</si>
  <si>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</si>
  <si>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</si>
  <si>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</si>
  <si>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</si>
  <si>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</si>
  <si>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</si>
  <si>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</si>
  <si>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</si>
  <si>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</si>
  <si>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</si>
  <si>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</si>
  <si>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</si>
  <si>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</si>
  <si>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</si>
  <si>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</si>
  <si>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</si>
  <si>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</si>
  <si>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</si>
  <si>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</si>
  <si>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</si>
  <si>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</si>
  <si>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</si>
  <si>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</si>
  <si>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</si>
  <si>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</si>
  <si>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</si>
  <si>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</si>
  <si>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</si>
  <si>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</si>
  <si>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</si>
  <si>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</si>
  <si>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</si>
  <si>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</si>
  <si>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</si>
  <si>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</si>
  <si>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</si>
  <si>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</si>
  <si>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</si>
  <si>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</si>
  <si>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</si>
  <si>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</si>
  <si>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</si>
  <si>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</si>
  <si>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</si>
  <si>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</si>
  <si>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</si>
  <si>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</si>
  <si>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</si>
  <si>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</si>
  <si>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</si>
  <si>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</si>
  <si>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</si>
  <si>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</si>
  <si>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</si>
  <si>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</si>
  <si>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</si>
  <si>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</si>
  <si>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</si>
  <si>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</si>
  <si>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</si>
  <si>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</si>
  <si>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</si>
  <si>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</si>
  <si>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</si>
  <si>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</si>
  <si>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</si>
  <si>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</si>
  <si>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</si>
  <si>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</si>
  <si>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</si>
  <si>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</si>
  <si>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</si>
  <si>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</si>
  <si>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</si>
  <si>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</si>
  <si>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</si>
  <si>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</si>
  <si>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</si>
  <si>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</si>
  <si>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</si>
  <si>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</si>
  <si>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</si>
  <si>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</si>
  <si>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</si>
  <si>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</si>
  <si>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</si>
  <si>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</si>
  <si>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</si>
  <si>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</si>
  <si>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</si>
  <si>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</si>
  <si>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</si>
  <si>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</si>
  <si>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</si>
  <si>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</si>
  <si>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</si>
  <si>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</si>
  <si>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</si>
  <si>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</si>
  <si>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</si>
  <si>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</si>
  <si>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</si>
  <si>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</si>
  <si>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</si>
  <si>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</si>
  <si>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</si>
  <si>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</si>
  <si>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</si>
  <si>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</si>
  <si>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</si>
  <si>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</si>
  <si>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</si>
  <si>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</si>
  <si>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</si>
  <si>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</si>
  <si>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</si>
  <si>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</si>
  <si>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</si>
  <si>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</si>
  <si>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</si>
  <si>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</si>
  <si>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</si>
  <si>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</si>
  <si>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</si>
  <si>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</si>
  <si>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</si>
  <si>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</si>
  <si>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</si>
  <si>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</si>
  <si>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</si>
  <si>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</si>
  <si>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</si>
  <si>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</si>
  <si>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</si>
  <si>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</si>
  <si>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</si>
  <si>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</si>
  <si>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</si>
  <si>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</si>
  <si>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</si>
  <si>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</si>
  <si>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</si>
  <si>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</si>
  <si>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</si>
  <si>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</si>
  <si>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</si>
  <si>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</si>
  <si>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</si>
  <si>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</si>
  <si>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</si>
  <si>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</si>
  <si>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</si>
  <si>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</si>
  <si>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</si>
  <si>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</si>
  <si>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</si>
  <si>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</si>
  <si>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</si>
  <si>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</si>
  <si>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</si>
  <si>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</si>
  <si>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</si>
  <si>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</si>
  <si>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</si>
  <si>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</si>
  <si>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</si>
  <si>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</si>
  <si>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</si>
  <si>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</si>
  <si>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</si>
  <si>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</si>
  <si>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</si>
  <si>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</si>
  <si>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</si>
  <si>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</si>
  <si>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</si>
  <si>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</si>
  <si>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</si>
  <si>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</si>
  <si>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</si>
  <si>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</si>
  <si>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</si>
  <si>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</si>
  <si>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</si>
  <si>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</si>
  <si>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</si>
  <si>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</si>
  <si>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</si>
  <si>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</si>
  <si>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</si>
  <si>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</si>
  <si>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</si>
  <si>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</si>
  <si>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</si>
  <si>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</si>
  <si>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</si>
  <si>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</si>
  <si>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</si>
  <si>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</si>
  <si>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</si>
  <si>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</si>
  <si>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</si>
  <si>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</si>
  <si>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</si>
  <si>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</si>
  <si>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</si>
  <si>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</si>
  <si>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</si>
  <si>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</si>
  <si>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</si>
  <si>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</si>
  <si>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</si>
  <si>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</si>
  <si>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</si>
  <si>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</si>
  <si>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</si>
  <si>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</si>
  <si>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</si>
  <si>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</si>
  <si>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</si>
  <si>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</si>
  <si>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</si>
  <si>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</si>
  <si>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</si>
  <si>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</si>
  <si>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</si>
  <si>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</si>
  <si>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</si>
  <si>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</si>
  <si>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</si>
  <si>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</si>
  <si>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</si>
  <si>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</si>
  <si>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</si>
  <si>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</si>
  <si>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</si>
  <si>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</si>
  <si>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</si>
  <si>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</si>
  <si>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</si>
  <si>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</si>
  <si>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</si>
  <si>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</si>
  <si>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</si>
  <si>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</si>
  <si>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</si>
  <si>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</si>
  <si>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</si>
  <si>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</si>
  <si>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</si>
  <si>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</si>
  <si>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</si>
  <si>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</si>
  <si>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</si>
  <si>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</si>
  <si>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</si>
  <si>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</si>
  <si>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</si>
  <si>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</si>
  <si>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</si>
  <si>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</si>
  <si>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</si>
  <si>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</si>
  <si>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</si>
  <si>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</si>
  <si>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</si>
  <si>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</si>
  <si>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</si>
  <si>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</si>
  <si>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</si>
  <si>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</si>
  <si>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</si>
  <si>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</si>
  <si>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</si>
  <si>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</si>
  <si>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</si>
  <si>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</si>
  <si>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</si>
  <si>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</si>
  <si>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</si>
  <si>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</si>
  <si>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</si>
  <si>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</si>
  <si>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</si>
  <si>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</si>
  <si>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</si>
  <si>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</si>
  <si>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</si>
  <si>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</si>
  <si>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</si>
  <si>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</si>
  <si>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</si>
  <si>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</si>
  <si>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</si>
  <si>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</si>
  <si>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</si>
  <si>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</si>
  <si>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</si>
  <si>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</si>
  <si>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</si>
  <si>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</si>
  <si>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</si>
  <si>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</si>
  <si>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</si>
  <si>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</si>
  <si>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</si>
  <si>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</si>
  <si>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</si>
  <si>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</si>
  <si>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</si>
  <si>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</si>
  <si>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</si>
  <si>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</si>
  <si>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</si>
  <si>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</si>
  <si>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</si>
  <si>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</si>
  <si>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</si>
  <si>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</si>
  <si>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</si>
  <si>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</si>
  <si>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</si>
  <si>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</si>
  <si>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</si>
  <si>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</si>
  <si>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</si>
  <si>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</si>
  <si>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</si>
  <si>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</si>
  <si>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</si>
  <si>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</si>
  <si>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</si>
  <si>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</si>
  <si>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</si>
  <si>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</si>
  <si>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</si>
  <si>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</si>
  <si>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</si>
  <si>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</si>
  <si>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</si>
  <si>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</si>
  <si>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</si>
  <si>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</si>
  <si>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</si>
  <si>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</si>
  <si>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</si>
  <si>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</si>
  <si>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</si>
  <si>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</si>
  <si>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</si>
  <si>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</si>
  <si>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</si>
  <si>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</si>
  <si>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</si>
  <si>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</si>
  <si>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</si>
  <si>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</si>
  <si>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</si>
  <si>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</si>
  <si>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</si>
  <si>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</si>
  <si>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</si>
  <si>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</si>
  <si>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</si>
  <si>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</si>
  <si>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</si>
  <si>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</si>
  <si>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</si>
  <si>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</si>
  <si>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</si>
  <si>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</si>
  <si>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</si>
  <si>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</si>
  <si>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</si>
  <si>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</si>
  <si>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</si>
  <si>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</si>
  <si>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</si>
  <si>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</si>
  <si>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</si>
  <si>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</si>
  <si>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</si>
  <si>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</si>
  <si>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</si>
  <si>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</si>
  <si>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</si>
  <si>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</si>
  <si>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</si>
  <si>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</si>
  <si>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</si>
  <si>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</si>
  <si>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</si>
  <si>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</si>
  <si>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</si>
  <si>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</si>
  <si>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</si>
  <si>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</si>
  <si>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</si>
  <si>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</si>
  <si>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</si>
  <si>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</si>
  <si>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</si>
  <si>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</si>
  <si>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</si>
  <si>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</si>
  <si>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</si>
  <si>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</si>
  <si>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</si>
  <si>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</si>
  <si>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</si>
  <si>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</si>
  <si>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</si>
  <si>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</si>
  <si>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</si>
  <si>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</si>
  <si>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</si>
  <si>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</si>
  <si>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</si>
  <si>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</si>
  <si>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</si>
  <si>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</si>
  <si>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</si>
  <si>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</si>
  <si>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</si>
  <si>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</si>
  <si>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</si>
  <si>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</si>
  <si>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</si>
  <si>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</si>
  <si>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</si>
  <si>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</si>
  <si>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</si>
  <si>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</si>
  <si>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</si>
  <si>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</si>
  <si>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</si>
  <si>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</si>
  <si>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</si>
  <si>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</si>
  <si>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</si>
  <si>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</si>
  <si>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</si>
  <si>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</si>
  <si>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</si>
  <si>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</si>
  <si>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</si>
  <si>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</si>
  <si>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</si>
  <si>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</si>
  <si>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</si>
  <si>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</si>
  <si>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</si>
  <si>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</si>
  <si>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</si>
  <si>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</si>
  <si>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</si>
  <si>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</si>
  <si>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</si>
  <si>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</si>
  <si>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</si>
  <si>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</si>
  <si>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</si>
  <si>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</si>
  <si>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</si>
  <si>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</si>
  <si>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</si>
  <si>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</si>
  <si>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</si>
  <si>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</si>
  <si>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</si>
  <si>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</si>
  <si>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</si>
  <si>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</si>
  <si>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</si>
  <si>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</si>
  <si>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</si>
  <si>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</si>
  <si>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</si>
  <si>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</si>
  <si>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</si>
  <si>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</si>
  <si>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</si>
  <si>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</si>
  <si>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</si>
  <si>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</si>
  <si>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</si>
  <si>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</si>
  <si>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</si>
  <si>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</si>
  <si>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</si>
  <si>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</si>
  <si>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</si>
  <si>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</si>
  <si>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</si>
  <si>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</si>
  <si>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</si>
  <si>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</si>
  <si>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</si>
  <si>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</si>
  <si>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</si>
  <si>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</si>
  <si>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</si>
  <si>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</si>
  <si>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</si>
  <si>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</si>
  <si>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</si>
  <si>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</si>
  <si>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</si>
  <si>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</si>
  <si>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</si>
  <si>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</si>
  <si>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</si>
  <si>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</si>
  <si>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</si>
  <si>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</si>
  <si>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</si>
  <si>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</si>
  <si>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</si>
  <si>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</si>
  <si>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</si>
  <si>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</si>
  <si>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</si>
  <si>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</si>
  <si>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</si>
  <si>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</si>
  <si>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</si>
  <si>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</si>
  <si>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</si>
  <si>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</si>
  <si>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</si>
  <si>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</si>
  <si>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</si>
  <si>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</si>
  <si>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</si>
  <si>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</si>
  <si>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</si>
  <si>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</si>
  <si>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</si>
  <si>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</si>
  <si>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</si>
  <si>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</si>
  <si>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</si>
  <si>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</si>
  <si>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</si>
  <si>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</si>
  <si>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</si>
  <si>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</si>
  <si>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</si>
  <si>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</si>
  <si>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</si>
  <si>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</si>
  <si>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</si>
  <si>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</si>
  <si>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</si>
  <si>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</si>
  <si>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</si>
  <si>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</si>
  <si>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</si>
  <si>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</si>
  <si>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</si>
  <si>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</si>
  <si>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</si>
  <si>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</si>
  <si>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</si>
  <si>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</si>
  <si>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</si>
  <si>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</si>
  <si>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</si>
  <si>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</si>
  <si>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</si>
  <si>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</si>
  <si>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</si>
  <si>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</si>
  <si>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</si>
  <si>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</si>
  <si>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</si>
  <si>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</si>
  <si>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</si>
  <si>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</si>
  <si>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</si>
  <si>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</si>
  <si>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</si>
  <si>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</si>
  <si>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</si>
  <si>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</si>
  <si>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</si>
  <si>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</si>
  <si>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</si>
  <si>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</si>
  <si>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</si>
  <si>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</si>
  <si>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</si>
  <si>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</si>
  <si>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</si>
  <si>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</si>
  <si>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</si>
  <si>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</si>
  <si>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</si>
  <si>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</si>
  <si>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</si>
  <si>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</si>
  <si>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</si>
  <si>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</si>
  <si>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</si>
  <si>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</si>
  <si>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</si>
  <si>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</si>
  <si>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</si>
  <si>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</si>
  <si>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</si>
  <si>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</si>
  <si>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</si>
  <si>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</si>
  <si>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</si>
  <si>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</si>
  <si>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</si>
  <si>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</si>
  <si>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</si>
  <si>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</si>
  <si>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</si>
  <si>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</si>
  <si>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</si>
  <si>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</si>
  <si>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</si>
  <si>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</si>
  <si>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</si>
  <si>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</si>
  <si>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</si>
  <si>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</si>
  <si>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</si>
  <si>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</si>
  <si>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</si>
  <si>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</si>
  <si>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</si>
  <si>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</si>
  <si>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</si>
  <si>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</si>
  <si>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</si>
  <si>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</si>
  <si>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</si>
  <si>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</si>
  <si>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</si>
  <si>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</si>
  <si>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</si>
  <si>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</si>
  <si>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</si>
  <si>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</si>
  <si>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</si>
  <si>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</si>
  <si>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</si>
  <si>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</si>
  <si>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</si>
  <si>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</si>
  <si>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</si>
  <si>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</si>
  <si>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</si>
  <si>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</si>
  <si>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</si>
  <si>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</si>
  <si>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</si>
  <si>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</si>
  <si>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</si>
  <si>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</si>
  <si>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</si>
  <si>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</si>
  <si>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</si>
  <si>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</si>
  <si>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</si>
  <si>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</si>
  <si>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</si>
  <si>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</si>
  <si>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</si>
  <si>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</si>
  <si>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</si>
  <si>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</si>
  <si>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</si>
  <si>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</si>
  <si>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</si>
  <si>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</si>
  <si>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</si>
  <si>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</si>
  <si>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</si>
  <si>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</si>
  <si>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</si>
  <si>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</si>
  <si>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</si>
  <si>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</si>
  <si>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</si>
  <si>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</si>
  <si>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</si>
  <si>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</si>
  <si>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</si>
  <si>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</si>
  <si>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</si>
  <si>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</si>
  <si>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</si>
  <si>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</si>
  <si>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</si>
  <si>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</si>
  <si>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</si>
  <si>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</si>
  <si>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</si>
  <si>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</si>
  <si>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</si>
  <si>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</si>
  <si>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</si>
  <si>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</si>
  <si>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</si>
  <si>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</si>
  <si>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</si>
  <si>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</si>
  <si>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</si>
  <si>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</si>
  <si>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</si>
  <si>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</si>
  <si>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</si>
  <si>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</si>
  <si>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</si>
  <si>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</si>
  <si>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</si>
  <si>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</si>
  <si>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</si>
  <si>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</si>
  <si>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</si>
  <si>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</si>
  <si>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</si>
  <si>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</si>
  <si>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</si>
  <si>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</si>
  <si>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</si>
  <si>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</si>
  <si>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</si>
  <si>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</si>
  <si>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</si>
  <si>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</si>
  <si>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</si>
  <si>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</si>
  <si>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</si>
  <si>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</si>
  <si>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</si>
  <si>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</si>
  <si>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</si>
  <si>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</si>
  <si>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</si>
  <si>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</si>
  <si>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</si>
  <si>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</si>
  <si>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</si>
  <si>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</si>
  <si>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</si>
  <si>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</si>
  <si>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</si>
  <si>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</si>
  <si>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</si>
  <si>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</si>
  <si>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</si>
  <si>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</si>
  <si>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</si>
  <si>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</si>
  <si>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</si>
  <si>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</si>
  <si>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</si>
  <si>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</si>
  <si>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</si>
  <si>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</si>
  <si>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</si>
  <si>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</si>
  <si>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</si>
  <si>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</si>
  <si>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</si>
  <si>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</si>
  <si>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</si>
  <si>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</si>
  <si>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</si>
  <si>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</si>
  <si>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</si>
  <si>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</si>
  <si>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</si>
  <si>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</si>
  <si>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</si>
  <si>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</si>
  <si>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</si>
  <si>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</si>
  <si>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</si>
  <si>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</si>
  <si>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</si>
  <si>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</si>
  <si>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</si>
  <si>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</si>
  <si>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</si>
  <si>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</si>
  <si>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</si>
  <si>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</si>
  <si>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</si>
  <si>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</si>
  <si>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</si>
  <si>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</si>
  <si>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</si>
  <si>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</si>
  <si>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</si>
  <si>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</si>
  <si>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</si>
  <si>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</si>
  <si>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</si>
  <si>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</si>
  <si>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</si>
  <si>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</si>
  <si>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</si>
  <si>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</si>
  <si>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</si>
  <si>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</si>
  <si>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</si>
  <si>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</si>
  <si>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</si>
  <si>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</si>
  <si>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</si>
  <si>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</si>
  <si>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</si>
  <si>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</si>
  <si>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</si>
  <si>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</si>
  <si>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</si>
  <si>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</si>
  <si>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</si>
  <si>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</si>
  <si>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</si>
  <si>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</si>
  <si>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</si>
  <si>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</si>
  <si>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</si>
  <si>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</si>
  <si>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</si>
  <si>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</si>
  <si>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</si>
  <si>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</si>
  <si>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</si>
  <si>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</si>
  <si>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</si>
  <si>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</si>
  <si>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</si>
  <si>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</si>
  <si>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</si>
  <si>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</si>
  <si>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</si>
  <si>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</si>
  <si>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</si>
  <si>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</si>
  <si>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</si>
  <si>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</si>
  <si>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</si>
  <si>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</si>
  <si>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</si>
  <si>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</si>
  <si>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</si>
  <si>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</si>
  <si>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</si>
  <si>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</si>
  <si>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</si>
  <si>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</si>
  <si>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</si>
  <si>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</si>
  <si>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</si>
  <si>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</si>
  <si>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</si>
  <si>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</si>
  <si>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</si>
  <si>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</si>
  <si>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</si>
  <si>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</si>
  <si>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</si>
  <si>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</si>
  <si>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</si>
  <si>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</si>
  <si>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</si>
  <si>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</si>
  <si>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</si>
  <si>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</si>
  <si>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</si>
  <si>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</si>
  <si>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</si>
  <si>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</si>
  <si>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</si>
  <si>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</si>
  <si>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</si>
  <si>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</si>
  <si>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</si>
  <si>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</si>
  <si>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</si>
  <si>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</si>
  <si>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</si>
  <si>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</si>
  <si>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</si>
  <si>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</si>
  <si>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</si>
  <si>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</si>
  <si>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</si>
  <si>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</si>
  <si>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</si>
  <si>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</si>
  <si>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</si>
  <si>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</si>
  <si>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</si>
  <si>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</si>
  <si>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</si>
  <si>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</si>
  <si>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</si>
  <si>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</si>
  <si>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</si>
  <si>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</si>
  <si>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</si>
  <si>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</si>
  <si>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</si>
  <si>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</si>
  <si>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</si>
  <si>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</si>
  <si>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</si>
  <si>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</si>
  <si>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</si>
  <si>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</si>
  <si>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</si>
  <si>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</si>
  <si>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</si>
  <si>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</si>
  <si>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</si>
  <si>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</si>
  <si>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</si>
  <si>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</si>
  <si>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</si>
  <si>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</si>
  <si>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</si>
  <si>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</si>
  <si>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</si>
  <si>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</si>
  <si>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</si>
  <si>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</si>
  <si>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</si>
  <si>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</si>
  <si>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</si>
  <si>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</si>
  <si>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</si>
  <si>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</si>
  <si>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</si>
  <si>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</si>
  <si>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</si>
  <si>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</si>
  <si>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</si>
  <si>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</si>
  <si>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</si>
  <si>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</si>
  <si>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</si>
  <si>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</si>
  <si>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</si>
  <si>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</si>
  <si>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</si>
  <si>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</si>
  <si>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</si>
  <si>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</si>
  <si>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</si>
  <si>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</si>
  <si>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</si>
  <si>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</si>
  <si>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</si>
  <si>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</si>
  <si>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</si>
  <si>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</si>
  <si>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</si>
  <si>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</si>
  <si>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</si>
  <si>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</si>
  <si>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</si>
  <si>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</si>
  <si>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</si>
  <si>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</si>
  <si>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</si>
  <si>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</si>
  <si>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</si>
  <si>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</si>
  <si>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</si>
  <si>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</si>
  <si>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</si>
  <si>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</si>
  <si>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</si>
  <si>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</si>
  <si>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</si>
  <si>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</si>
  <si>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</si>
  <si>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</si>
  <si>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</si>
  <si>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</si>
  <si>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</si>
  <si>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</si>
  <si>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</si>
  <si>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</si>
  <si>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</si>
  <si>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</si>
  <si>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</si>
  <si>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</si>
  <si>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</si>
  <si>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</si>
  <si>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</si>
  <si>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</si>
  <si>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</si>
  <si>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</si>
  <si>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</si>
  <si>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</si>
  <si>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</si>
  <si>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</si>
  <si>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</si>
  <si>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</si>
  <si>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</si>
  <si>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</si>
  <si>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</si>
  <si>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</si>
  <si>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</si>
  <si>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</si>
  <si>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</si>
  <si>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</si>
  <si>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</si>
  <si>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</si>
  <si>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</si>
  <si>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</si>
  <si>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</si>
  <si>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</si>
  <si>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</si>
  <si>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</si>
  <si>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</si>
  <si>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</si>
  <si>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</si>
  <si>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</si>
  <si>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</si>
  <si>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</si>
  <si>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</si>
  <si>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</si>
  <si>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</si>
  <si>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</si>
  <si>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</si>
  <si>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</si>
  <si>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</si>
  <si>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</si>
  <si>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</si>
  <si>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</si>
  <si>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</si>
  <si>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</si>
  <si>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</si>
  <si>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</si>
  <si>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</si>
  <si>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</si>
  <si>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</si>
  <si>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</si>
  <si>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</si>
  <si>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</si>
  <si>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</si>
  <si>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</si>
  <si>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</si>
  <si>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</si>
  <si>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</si>
  <si>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</si>
  <si>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</si>
  <si>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</si>
  <si>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</si>
  <si>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</si>
  <si>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</si>
  <si>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</si>
  <si>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</si>
  <si>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</si>
  <si>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</si>
  <si>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</si>
  <si>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</si>
  <si>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</si>
  <si>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</si>
  <si>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</si>
  <si>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</si>
  <si>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</si>
  <si>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</si>
  <si>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</si>
  <si>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</si>
  <si>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</si>
  <si>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</si>
  <si>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</si>
  <si>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</si>
  <si>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</si>
  <si>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</si>
  <si>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</si>
  <si>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</si>
  <si>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</si>
  <si>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</si>
  <si>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</si>
  <si>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</si>
  <si>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</si>
  <si>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</si>
  <si>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</si>
  <si>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</si>
  <si>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</si>
  <si>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</si>
  <si>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</si>
  <si>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</si>
  <si>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</si>
  <si>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</si>
  <si>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</si>
  <si>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</si>
  <si>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</si>
  <si>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</si>
  <si>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</si>
  <si>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</si>
  <si>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</si>
  <si>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</si>
  <si>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</si>
  <si>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</si>
  <si>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</si>
  <si>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</si>
  <si>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</si>
  <si>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</si>
  <si>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</si>
  <si>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</si>
  <si>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</si>
  <si>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</si>
  <si>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</si>
  <si>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</si>
  <si>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</si>
  <si>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</si>
  <si>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</si>
  <si>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</si>
  <si>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</si>
  <si>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</si>
  <si>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</si>
  <si>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</si>
  <si>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</si>
  <si>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</si>
  <si>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</si>
  <si>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</si>
  <si>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</si>
  <si>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</si>
  <si>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</si>
  <si>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</si>
  <si>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</si>
  <si>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</si>
  <si>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</si>
  <si>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</si>
  <si>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</si>
  <si>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</si>
  <si>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</si>
  <si>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</si>
  <si>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</si>
  <si>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</si>
  <si>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</si>
  <si>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</si>
  <si>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</si>
  <si>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</si>
  <si>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</si>
  <si>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</si>
  <si>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</si>
  <si>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</si>
  <si>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</si>
  <si>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</si>
  <si>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</si>
  <si>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</si>
  <si>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</si>
  <si>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</si>
  <si>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</si>
  <si>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</si>
  <si>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</si>
  <si>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</si>
  <si>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</si>
  <si>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</si>
  <si>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</si>
  <si>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</si>
  <si>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</si>
  <si>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</si>
  <si>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</si>
  <si>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</si>
  <si>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</si>
  <si>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</si>
  <si>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</si>
  <si>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</si>
  <si>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</si>
  <si>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</si>
  <si>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</si>
  <si>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</si>
  <si>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</si>
  <si>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</si>
  <si>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</si>
  <si>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</si>
  <si>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</si>
  <si>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</si>
  <si>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</si>
  <si>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</si>
  <si>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</si>
  <si>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</si>
  <si>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</si>
  <si>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</si>
  <si>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</si>
  <si>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</si>
  <si>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</si>
  <si>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</si>
  <si>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</si>
  <si>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</si>
  <si>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</si>
  <si>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</si>
  <si>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</si>
  <si>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</si>
  <si>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</si>
  <si>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</si>
  <si>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</si>
  <si>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</si>
  <si>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</si>
  <si>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</si>
  <si>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</si>
  <si>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</si>
  <si>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</si>
  <si>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</si>
  <si>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</si>
  <si>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</si>
  <si>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</si>
  <si>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</si>
  <si>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</si>
  <si>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</si>
  <si>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</si>
  <si>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</si>
  <si>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</si>
  <si>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</si>
  <si>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</si>
  <si>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</si>
  <si>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</si>
  <si>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</si>
  <si>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</si>
  <si>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</si>
  <si>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</si>
  <si>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</si>
  <si>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</si>
  <si>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</si>
  <si>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</si>
  <si>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</si>
  <si>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</si>
  <si>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</si>
  <si>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</si>
  <si>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</si>
  <si>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</si>
  <si>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</si>
  <si>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</si>
  <si>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</si>
  <si>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</si>
  <si>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</si>
  <si>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</si>
  <si>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</si>
  <si>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</si>
  <si>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</si>
  <si>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</si>
  <si>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</si>
  <si>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</si>
  <si>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</si>
  <si>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</si>
  <si>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</si>
  <si>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</si>
  <si>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</si>
  <si>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</si>
  <si>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</si>
  <si>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</si>
  <si>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</si>
  <si>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</si>
  <si>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</si>
  <si>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</si>
  <si>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</si>
  <si>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</si>
  <si>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</si>
  <si>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</si>
  <si>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</si>
  <si>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</si>
  <si>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</si>
  <si>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</si>
  <si>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</si>
  <si>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</si>
  <si>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</si>
  <si>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</si>
  <si>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</si>
  <si>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</si>
  <si>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</si>
  <si>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</si>
  <si>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</si>
  <si>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</si>
  <si>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</si>
  <si>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</si>
  <si>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</si>
  <si>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</si>
  <si>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</si>
  <si>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</si>
  <si>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</si>
  <si>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</si>
  <si>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</si>
  <si>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</si>
  <si>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</si>
  <si>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</si>
  <si>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</si>
  <si>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</si>
  <si>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</si>
  <si>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</si>
  <si>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</si>
  <si>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</si>
  <si>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</si>
  <si>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</si>
  <si>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</si>
  <si>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</si>
  <si>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</si>
  <si>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</si>
  <si>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</si>
  <si>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</si>
  <si>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</si>
  <si>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</si>
  <si>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</si>
  <si>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</si>
  <si>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</si>
  <si>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</si>
  <si>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</si>
  <si>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</si>
  <si>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</si>
  <si>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</si>
  <si>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</si>
  <si>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</si>
  <si>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</si>
  <si>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</si>
  <si>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</si>
  <si>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</si>
  <si>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</si>
  <si>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</si>
  <si>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</si>
  <si>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</si>
  <si>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</si>
  <si>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</si>
  <si>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</si>
  <si>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</si>
  <si>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</si>
  <si>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</si>
  <si>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</si>
  <si>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</si>
  <si>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</si>
  <si>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</si>
  <si>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</si>
  <si>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</si>
  <si>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</si>
  <si>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</si>
  <si>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</si>
  <si>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</si>
  <si>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</si>
  <si>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</si>
  <si>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</si>
  <si>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</si>
  <si>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</si>
  <si>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</si>
  <si>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</si>
  <si>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</si>
  <si>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</si>
  <si>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</si>
  <si>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</si>
  <si>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</si>
  <si>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</si>
  <si>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</si>
  <si>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</si>
  <si>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</si>
  <si>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</si>
  <si>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</si>
  <si>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</si>
  <si>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</si>
  <si>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</si>
  <si>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</si>
  <si>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</si>
  <si>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</si>
  <si>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</si>
  <si>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</si>
  <si>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</si>
  <si>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</si>
  <si>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</si>
  <si>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</si>
  <si>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</si>
  <si>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</si>
  <si>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</si>
  <si>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</si>
  <si>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</si>
  <si>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</si>
  <si>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</si>
  <si>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</si>
  <si>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</si>
  <si>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</si>
  <si>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</si>
  <si>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</si>
  <si>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</si>
  <si>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</si>
  <si>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</si>
  <si>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</si>
  <si>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</si>
  <si>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</si>
  <si>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</si>
  <si>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</si>
  <si>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</si>
  <si>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</si>
  <si>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</si>
  <si>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</si>
  <si>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</si>
  <si>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</si>
  <si>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</si>
  <si>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</si>
  <si>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</si>
  <si>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</si>
  <si>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</si>
  <si>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</si>
  <si>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</si>
  <si>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</si>
  <si>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</si>
  <si>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</si>
  <si>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</si>
  <si>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</si>
  <si>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</si>
  <si>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</si>
  <si>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</si>
  <si>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</si>
  <si>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</si>
  <si>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</si>
  <si>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</si>
  <si>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</si>
  <si>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</si>
  <si>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</si>
  <si>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</si>
  <si>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</si>
  <si>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</si>
  <si>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</si>
  <si>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</si>
  <si>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</si>
  <si>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</si>
  <si>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</si>
  <si>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</si>
  <si>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</si>
  <si>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</si>
  <si>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</si>
  <si>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</si>
  <si>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</si>
  <si>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</si>
  <si>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</si>
  <si>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</si>
  <si>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</si>
  <si>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</si>
  <si>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</si>
  <si>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</si>
  <si>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</si>
  <si>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</si>
  <si>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</si>
  <si>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</si>
  <si>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</si>
  <si>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</si>
  <si>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</si>
  <si>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</si>
  <si>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</si>
  <si>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</si>
  <si>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</si>
  <si>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</si>
  <si>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</si>
  <si>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</si>
  <si>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</si>
  <si>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</si>
  <si>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</si>
  <si>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</si>
  <si>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</si>
  <si>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</si>
  <si>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</si>
  <si>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</si>
  <si>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</si>
  <si>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</si>
  <si>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</si>
  <si>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</si>
  <si>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</si>
  <si>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</si>
  <si>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</si>
  <si>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</si>
  <si>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</si>
  <si>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</si>
  <si>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</si>
  <si>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</si>
  <si>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</si>
  <si>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</si>
  <si>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</si>
  <si>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</si>
  <si>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</si>
  <si>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</si>
  <si>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</si>
  <si>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</si>
  <si>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</si>
  <si>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</si>
  <si>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</si>
  <si>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</si>
  <si>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</si>
  <si>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</si>
  <si>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</si>
  <si>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</si>
  <si>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</si>
  <si>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</si>
  <si>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</si>
  <si>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</si>
  <si>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</si>
  <si>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</si>
  <si>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</si>
  <si>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</si>
  <si>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</si>
  <si>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</si>
  <si>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</si>
  <si>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</si>
  <si>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</si>
  <si>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</si>
  <si>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</si>
  <si>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</si>
  <si>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</si>
  <si>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</si>
  <si>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</si>
  <si>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</si>
  <si>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</si>
  <si>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</si>
  <si>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</si>
  <si>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</si>
  <si>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</si>
  <si>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</si>
  <si>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</si>
  <si>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</si>
  <si>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</si>
  <si>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</si>
  <si>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</si>
  <si>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</si>
  <si>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</si>
  <si>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</si>
  <si>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</si>
  <si>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</si>
  <si>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</si>
  <si>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</si>
  <si>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</si>
  <si>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</si>
  <si>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</si>
  <si>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</si>
  <si>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</si>
  <si>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</si>
  <si>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</si>
  <si>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</si>
  <si>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</si>
  <si>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</si>
  <si>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</si>
  <si>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</si>
  <si>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</si>
  <si>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</si>
  <si>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</si>
  <si>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</si>
  <si>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</si>
  <si>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</si>
  <si>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</si>
  <si>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</si>
  <si>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</si>
  <si>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</si>
  <si>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</si>
  <si>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</si>
  <si>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</si>
  <si>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</si>
  <si>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</si>
  <si>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</si>
  <si>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</si>
  <si>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</si>
  <si>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</si>
  <si>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</si>
  <si>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</si>
  <si>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</si>
  <si>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</si>
  <si>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</si>
  <si>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</si>
  <si>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</si>
  <si>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</si>
  <si>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</si>
  <si>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</si>
  <si>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</si>
  <si>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</si>
  <si>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</si>
  <si>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</si>
  <si>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</si>
  <si>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</si>
  <si>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</si>
  <si>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</si>
  <si>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</si>
  <si>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</si>
  <si>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</si>
  <si>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</si>
  <si>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</si>
  <si>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</si>
  <si>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</si>
  <si>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</si>
  <si>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</si>
  <si>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</si>
  <si>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</si>
  <si>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</si>
  <si>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</si>
  <si>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</si>
  <si>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</si>
  <si>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</si>
  <si>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</si>
  <si>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</si>
  <si>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</si>
  <si>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</si>
  <si>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</si>
  <si>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</si>
  <si>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</si>
  <si>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</si>
  <si>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</si>
  <si>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</si>
  <si>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</si>
  <si>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</si>
  <si>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</si>
  <si>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</si>
  <si>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</si>
  <si>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</si>
  <si>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</si>
  <si>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</si>
  <si>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</si>
  <si>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</si>
  <si>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</si>
  <si>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</si>
  <si>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</si>
  <si>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</si>
  <si>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</si>
  <si>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</si>
  <si>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</si>
  <si>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</si>
  <si>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</si>
  <si>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</si>
  <si>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</si>
  <si>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</si>
  <si>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</si>
  <si>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</si>
  <si>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</si>
  <si>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</si>
  <si>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</si>
  <si>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</si>
  <si>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</si>
  <si>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</si>
  <si>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</si>
  <si>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</si>
  <si>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</si>
  <si>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</si>
  <si>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</si>
  <si>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</si>
  <si>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</si>
  <si>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</si>
  <si>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</si>
  <si>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</si>
  <si>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</si>
  <si>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</si>
  <si>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</si>
  <si>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</si>
  <si>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</si>
  <si>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</si>
  <si>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</si>
  <si>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</si>
  <si>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</si>
  <si>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</si>
  <si>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</si>
  <si>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</si>
  <si>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</si>
  <si>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</si>
  <si>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</si>
  <si>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</si>
  <si>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</si>
  <si>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</si>
  <si>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</si>
  <si>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</si>
  <si>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</si>
  <si>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</si>
  <si>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</si>
  <si>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</si>
  <si>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</si>
  <si>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</si>
  <si>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</si>
  <si>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</si>
  <si>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</si>
  <si>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</si>
  <si>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</si>
  <si>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</si>
  <si>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</si>
  <si>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</si>
  <si>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</si>
  <si>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</si>
  <si>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</si>
  <si>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</si>
  <si>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</si>
  <si>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</si>
  <si>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</si>
  <si>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</si>
  <si>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</si>
  <si>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</si>
  <si>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</si>
  <si>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</si>
  <si>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</si>
  <si>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</si>
  <si>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</si>
  <si>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</si>
  <si>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</si>
  <si>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</si>
  <si>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</si>
  <si>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</si>
  <si>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</si>
  <si>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</si>
  <si>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</si>
  <si>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</si>
  <si>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</si>
  <si>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</si>
  <si>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</si>
  <si>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</si>
  <si>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</si>
  <si>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</si>
  <si>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</si>
  <si>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</si>
  <si>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</si>
  <si>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</si>
  <si>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</si>
  <si>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</si>
  <si>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</si>
  <si>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</si>
  <si>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</si>
  <si>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</si>
  <si>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</si>
  <si>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</si>
  <si>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</si>
  <si>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</si>
  <si>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</si>
  <si>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</si>
  <si>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</si>
  <si>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</si>
  <si>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</si>
  <si>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</si>
  <si>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</si>
  <si>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</si>
  <si>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</si>
  <si>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</si>
  <si>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</si>
  <si>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</si>
  <si>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</si>
  <si>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</si>
  <si>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</si>
  <si>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</si>
  <si>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</si>
  <si>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</si>
  <si>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</si>
  <si>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</si>
  <si>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</si>
  <si>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</si>
  <si>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</si>
  <si>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</si>
  <si>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</si>
  <si>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</si>
  <si>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</si>
  <si>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</si>
  <si>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</si>
  <si>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</si>
  <si>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</si>
  <si>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</si>
  <si>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</si>
  <si>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</si>
  <si>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</si>
  <si>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</si>
  <si>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</si>
  <si>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</si>
  <si>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</si>
  <si>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</si>
  <si>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</si>
  <si>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</si>
  <si>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</si>
  <si>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</si>
  <si>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</si>
  <si>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</si>
  <si>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</si>
  <si>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</si>
  <si>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</si>
  <si>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</si>
  <si>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</si>
  <si>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</si>
  <si>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</si>
  <si>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</si>
  <si>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</si>
  <si>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</si>
  <si>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</si>
  <si>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</si>
  <si>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</si>
  <si>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</si>
  <si>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</si>
  <si>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</si>
  <si>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</si>
  <si>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</si>
  <si>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</si>
  <si>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</si>
  <si>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</si>
  <si>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</si>
  <si>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</si>
  <si>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</si>
  <si>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</si>
  <si>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</si>
  <si>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</si>
  <si>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</si>
  <si>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</si>
  <si>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</si>
  <si>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</si>
  <si>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</si>
  <si>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</si>
  <si>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</si>
  <si>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</si>
  <si>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</si>
  <si>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</si>
  <si>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</si>
  <si>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</si>
  <si>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</si>
  <si>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</si>
  <si>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</si>
  <si>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</si>
  <si>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</si>
  <si>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</si>
  <si>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</si>
  <si>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</si>
  <si>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</si>
  <si>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</si>
  <si>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</si>
  <si>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</si>
  <si>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</si>
  <si>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</si>
  <si>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</si>
  <si>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</si>
  <si>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</si>
  <si>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</si>
  <si>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</si>
  <si>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</si>
  <si>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</si>
  <si>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</si>
  <si>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</si>
  <si>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</si>
  <si>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</si>
  <si>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</si>
  <si>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</si>
  <si>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</si>
  <si>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</si>
  <si>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</si>
  <si>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</si>
  <si>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</si>
  <si>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</si>
  <si>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</si>
  <si>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</si>
  <si>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</si>
  <si>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</si>
  <si>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</si>
  <si>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</si>
  <si>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</si>
  <si>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</si>
  <si>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</si>
  <si>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</si>
  <si>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</si>
  <si>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</si>
  <si>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</si>
  <si>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</si>
  <si>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</si>
  <si>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</si>
  <si>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</si>
  <si>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</si>
  <si>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</si>
  <si>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</si>
  <si>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</si>
  <si>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</si>
  <si>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</si>
  <si>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</si>
  <si>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</si>
  <si>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</si>
  <si>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</si>
  <si>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</si>
  <si>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</si>
  <si>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</si>
  <si>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</si>
  <si>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</si>
  <si>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</si>
  <si>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</si>
  <si>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</si>
  <si>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</si>
  <si>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</si>
  <si>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</si>
  <si>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</si>
  <si>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</si>
  <si>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</si>
  <si>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</si>
  <si>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</si>
  <si>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</si>
  <si>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</si>
  <si>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</si>
  <si>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</si>
  <si>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</si>
  <si>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</si>
  <si>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</si>
  <si>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</si>
  <si>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</si>
  <si>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</si>
  <si>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</si>
  <si>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</si>
  <si>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</si>
  <si>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</si>
  <si>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</si>
  <si>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</si>
  <si>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</si>
  <si>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</si>
  <si>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</si>
  <si>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</si>
  <si>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</si>
  <si>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</si>
  <si>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</si>
  <si>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</si>
  <si>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</si>
  <si>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</si>
  <si>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</si>
  <si>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</si>
  <si>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</si>
  <si>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</si>
  <si>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</si>
  <si>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</si>
  <si>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</si>
  <si>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</si>
  <si>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</si>
  <si>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</si>
  <si>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</si>
  <si>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</si>
  <si>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</si>
  <si>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</si>
  <si>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</si>
  <si>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</si>
  <si>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</si>
  <si>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</si>
  <si>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</si>
  <si>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</si>
  <si>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</si>
  <si>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</si>
  <si>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</si>
  <si>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</si>
  <si>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</si>
  <si>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</si>
  <si>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</si>
  <si>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</si>
  <si>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</si>
  <si>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</si>
  <si>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</si>
  <si>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</si>
  <si>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</si>
  <si>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</si>
  <si>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</si>
  <si>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</si>
  <si>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</si>
  <si>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</si>
  <si>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</si>
  <si>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</si>
  <si>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</si>
  <si>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</si>
  <si>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</si>
  <si>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</si>
  <si>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</si>
  <si>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</si>
  <si>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</si>
  <si>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</si>
  <si>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</si>
  <si>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</si>
  <si>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</si>
  <si>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</si>
  <si>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</si>
  <si>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</si>
  <si>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</si>
  <si>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</si>
  <si>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</si>
  <si>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</si>
  <si>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</si>
  <si>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</si>
  <si>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</si>
  <si>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</si>
  <si>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</si>
  <si>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</si>
  <si>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</si>
  <si>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</si>
  <si>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</si>
  <si>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</si>
  <si>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</si>
  <si>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</si>
  <si>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</si>
  <si>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</si>
  <si>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</si>
  <si>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</si>
  <si>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</si>
  <si>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</si>
  <si>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</si>
  <si>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</si>
  <si>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</si>
  <si>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</si>
  <si>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</si>
  <si>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</si>
  <si>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</si>
  <si>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</si>
  <si>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</si>
  <si>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</si>
  <si>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</si>
  <si>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</si>
  <si>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</si>
  <si>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</si>
  <si>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</si>
  <si>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</si>
  <si>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</si>
  <si>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</si>
  <si>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</si>
  <si>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</si>
  <si>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</si>
  <si>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</si>
  <si>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</si>
  <si>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</si>
  <si>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</si>
  <si>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</si>
  <si>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</si>
  <si>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</si>
  <si>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</si>
  <si>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</si>
  <si>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</si>
  <si>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</si>
  <si>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</si>
  <si>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</si>
  <si>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</si>
  <si>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</si>
  <si>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</si>
  <si>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</si>
  <si>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</si>
  <si>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</si>
  <si>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</si>
  <si>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</si>
  <si>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</si>
  <si>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</si>
  <si>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</si>
  <si>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</si>
  <si>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</si>
  <si>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</si>
  <si>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</si>
  <si>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</si>
  <si>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</si>
  <si>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</si>
  <si>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</si>
  <si>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</si>
  <si>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</si>
  <si>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</si>
  <si>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</si>
  <si>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</si>
  <si>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</si>
  <si>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</si>
  <si>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</si>
  <si>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</si>
  <si>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</si>
  <si>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</si>
  <si>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</si>
  <si>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</si>
  <si>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</si>
  <si>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</si>
  <si>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</si>
  <si>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</si>
  <si>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</si>
  <si>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</si>
  <si>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</si>
  <si>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</si>
  <si>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</si>
  <si>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</si>
  <si>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</si>
  <si>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</si>
  <si>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</si>
  <si>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</si>
  <si>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</si>
  <si>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</si>
  <si>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</si>
  <si>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</si>
  <si>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</si>
  <si>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</si>
  <si>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</si>
  <si>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</si>
  <si>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</si>
  <si>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</si>
  <si>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</si>
  <si>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</si>
  <si>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</si>
  <si>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</si>
  <si>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</si>
  <si>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</si>
  <si>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</si>
  <si>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</si>
  <si>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</si>
  <si>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</si>
  <si>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</si>
  <si>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</si>
  <si>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</si>
  <si>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</si>
  <si>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</si>
  <si>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</si>
  <si>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</si>
  <si>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</si>
  <si>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</si>
  <si>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</si>
  <si>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</si>
  <si>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</si>
  <si>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</si>
  <si>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</si>
  <si>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</si>
  <si>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</si>
  <si>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</si>
  <si>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</si>
  <si>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</si>
  <si>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</si>
  <si>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</si>
  <si>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</si>
  <si>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</si>
  <si>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</si>
  <si>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</si>
  <si>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</si>
  <si>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</si>
  <si>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</si>
  <si>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</si>
  <si>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</si>
  <si>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</si>
  <si>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</si>
  <si>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</si>
  <si>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</si>
  <si>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</si>
  <si>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</si>
  <si>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</si>
  <si>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</si>
  <si>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</si>
  <si>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</si>
  <si>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</si>
  <si>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</si>
  <si>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</si>
  <si>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</si>
  <si>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</si>
  <si>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</si>
  <si>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</si>
  <si>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</si>
  <si>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</si>
  <si>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</si>
  <si>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</si>
  <si>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</si>
  <si>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</si>
  <si>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</si>
  <si>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</si>
  <si>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</si>
  <si>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</si>
  <si>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</si>
  <si>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</si>
  <si>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</si>
  <si>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</si>
  <si>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</si>
  <si>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</si>
  <si>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</si>
  <si>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</si>
  <si>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</si>
  <si>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</si>
  <si>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</si>
  <si>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</si>
  <si>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</si>
  <si>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</si>
  <si>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</si>
  <si>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</si>
  <si>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</si>
  <si>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</si>
  <si>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</si>
  <si>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</si>
  <si>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</si>
  <si>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</si>
  <si>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</si>
  <si>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</si>
  <si>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</si>
  <si>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</si>
  <si>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</si>
  <si>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</si>
  <si>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</si>
  <si>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</si>
  <si>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</si>
  <si>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</si>
  <si>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</si>
  <si>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</si>
  <si>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</si>
  <si>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</si>
  <si>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</si>
  <si>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</si>
  <si>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</si>
  <si>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</si>
  <si>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</si>
  <si>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</si>
  <si>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</si>
  <si>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</si>
  <si>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</si>
  <si>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</si>
  <si>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</si>
  <si>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</si>
  <si>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</si>
  <si>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</si>
  <si>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</si>
  <si>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</si>
  <si>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</si>
  <si>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</si>
  <si>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</si>
  <si>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</si>
  <si>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</si>
  <si>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</si>
  <si>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</si>
  <si>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</si>
  <si>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</si>
  <si>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</si>
  <si>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</si>
  <si>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</si>
  <si>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</si>
  <si>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</si>
  <si>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</si>
  <si>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</si>
  <si>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</si>
  <si>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</si>
  <si>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</si>
  <si>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</si>
  <si>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</si>
  <si>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</si>
  <si>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</si>
  <si>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</si>
  <si>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</si>
  <si>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</si>
  <si>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</si>
  <si>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</si>
  <si>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</si>
  <si>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</si>
  <si>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</si>
  <si>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</si>
  <si>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</si>
  <si>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</si>
  <si>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</si>
  <si>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</si>
  <si>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</si>
  <si>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</si>
  <si>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</si>
  <si>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</si>
  <si>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</si>
  <si>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</si>
  <si>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</si>
  <si>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</si>
  <si>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</si>
  <si>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</si>
  <si>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</si>
  <si>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</si>
  <si>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</si>
  <si>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</si>
  <si>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</si>
  <si>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</si>
  <si>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</si>
  <si>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</si>
  <si>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</si>
  <si>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</si>
  <si>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</si>
  <si>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</si>
  <si>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</si>
  <si>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</si>
  <si>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</si>
  <si>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</si>
  <si>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</si>
  <si>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</si>
  <si>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</si>
  <si>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</si>
  <si>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</si>
  <si>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</si>
  <si>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</si>
  <si>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</si>
  <si>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</si>
  <si>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</si>
  <si>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</si>
  <si>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</si>
  <si>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</si>
  <si>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</si>
  <si>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</si>
  <si>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</si>
  <si>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</si>
  <si>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</si>
  <si>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</si>
  <si>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</si>
  <si>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</si>
  <si>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</si>
  <si>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</si>
  <si>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</si>
  <si>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</si>
  <si>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</si>
  <si>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</si>
  <si>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</si>
  <si>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</si>
  <si>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</si>
  <si>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</si>
  <si>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</si>
  <si>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</si>
  <si>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</si>
  <si>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</si>
  <si>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</si>
  <si>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</si>
  <si>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</si>
  <si>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</si>
  <si>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</si>
  <si>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</si>
  <si>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</si>
  <si>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</si>
  <si>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</si>
  <si>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</si>
  <si>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</si>
  <si>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</si>
  <si>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</si>
  <si>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</si>
  <si>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</si>
  <si>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</si>
  <si>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</si>
  <si>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</si>
  <si>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</si>
  <si>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</si>
  <si>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</si>
  <si>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</si>
  <si>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</si>
  <si>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</si>
  <si>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</si>
  <si>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</si>
  <si>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</si>
  <si>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</si>
  <si>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</si>
  <si>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</si>
  <si>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</si>
  <si>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</si>
  <si>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</si>
  <si>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</si>
  <si>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</si>
  <si>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</si>
  <si>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</si>
  <si>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</si>
  <si>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</si>
  <si>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</si>
  <si>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</si>
  <si>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</si>
  <si>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</si>
  <si>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</si>
  <si>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</si>
  <si>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</si>
  <si>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</si>
  <si>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</si>
  <si>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</si>
  <si>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</si>
  <si>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</si>
  <si>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</si>
  <si>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</si>
  <si>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</si>
  <si>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</si>
  <si>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</si>
  <si>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</si>
  <si>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</si>
  <si>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</si>
  <si>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</si>
  <si>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</si>
  <si>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</si>
  <si>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</si>
  <si>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</si>
  <si>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</si>
  <si>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</si>
  <si>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</si>
  <si>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</si>
  <si>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</si>
  <si>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</si>
  <si>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</si>
  <si>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</si>
  <si>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</si>
  <si>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</si>
  <si>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</si>
  <si>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</si>
  <si>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</si>
  <si>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</si>
  <si>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</si>
  <si>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</si>
  <si>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</si>
  <si>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</si>
  <si>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</si>
  <si>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</si>
  <si>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</si>
  <si>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</si>
  <si>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</si>
  <si>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</si>
  <si>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</si>
  <si>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</si>
  <si>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</si>
  <si>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</si>
  <si>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</si>
  <si>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</si>
  <si>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</si>
  <si>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</si>
  <si>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</si>
  <si>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</si>
  <si>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</si>
  <si>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</si>
  <si>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</si>
  <si>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</si>
  <si>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</si>
  <si>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</si>
  <si>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</si>
  <si>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</si>
  <si>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</si>
  <si>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</si>
  <si>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</si>
  <si>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</si>
  <si>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</si>
  <si>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</si>
  <si>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</si>
  <si>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</si>
  <si>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</si>
  <si>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</si>
  <si>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</si>
  <si>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</si>
  <si>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</si>
  <si>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</si>
  <si>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</si>
  <si>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</si>
  <si>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</si>
  <si>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</si>
  <si>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</si>
  <si>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</si>
  <si>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</si>
  <si>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</si>
  <si>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</si>
  <si>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</si>
  <si>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</si>
  <si>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</si>
  <si>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</si>
  <si>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</si>
  <si>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</si>
  <si>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</si>
  <si>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</si>
  <si>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</si>
  <si>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</si>
  <si>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</si>
  <si>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</si>
  <si>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</si>
  <si>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</si>
  <si>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</si>
  <si>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</si>
  <si>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</si>
  <si>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</si>
  <si>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</si>
  <si>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</si>
  <si>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</si>
  <si>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</si>
  <si>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</si>
  <si>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</si>
  <si>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</si>
  <si>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</si>
  <si>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</si>
  <si>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</si>
  <si>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</si>
  <si>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</si>
  <si>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</si>
  <si>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</si>
  <si>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</si>
  <si>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</si>
  <si>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</si>
  <si>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</si>
  <si>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</si>
  <si>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</si>
  <si>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</si>
  <si>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</si>
  <si>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</si>
  <si>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</si>
  <si>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</si>
  <si>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</si>
  <si>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</si>
  <si>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</si>
  <si>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</si>
  <si>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</si>
  <si>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</si>
  <si>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</si>
  <si>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</si>
  <si>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</si>
  <si>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</si>
  <si>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</si>
  <si>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</si>
  <si>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</si>
  <si>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</si>
  <si>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</si>
  <si>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</si>
  <si>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</si>
  <si>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</si>
  <si>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</si>
  <si>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</si>
  <si>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</si>
  <si>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</si>
  <si>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</si>
  <si>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</si>
  <si>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</si>
  <si>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</si>
  <si>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</si>
  <si>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</si>
  <si>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</si>
  <si>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</si>
  <si>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</si>
  <si>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</si>
  <si>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</si>
  <si>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</si>
  <si>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</si>
  <si>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</si>
  <si>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</si>
  <si>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</si>
  <si>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</si>
  <si>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</si>
  <si>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</si>
  <si>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</si>
  <si>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</si>
  <si>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</si>
  <si>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</si>
  <si>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</si>
  <si>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</si>
  <si>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</si>
  <si>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</si>
  <si>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</si>
  <si>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</si>
  <si>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</si>
  <si>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</si>
  <si>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</si>
  <si>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</si>
  <si>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</si>
  <si>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</si>
  <si>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</si>
  <si>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</si>
  <si>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</si>
  <si>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</si>
  <si>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</si>
  <si>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</si>
  <si>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</si>
  <si>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</si>
  <si>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</si>
  <si>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</si>
  <si>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</si>
  <si>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</si>
  <si>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</si>
  <si>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</si>
  <si>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</si>
  <si>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</si>
  <si>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</si>
  <si>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</si>
  <si>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</si>
  <si>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</si>
  <si>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</si>
  <si>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</si>
  <si>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</si>
  <si>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</si>
  <si>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</si>
  <si>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</si>
  <si>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</si>
  <si>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</si>
  <si>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</si>
  <si>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</si>
  <si>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</si>
  <si>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</si>
  <si>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</si>
  <si>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</si>
  <si>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</si>
  <si>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</si>
  <si>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</si>
  <si>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</si>
  <si>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</si>
  <si>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</si>
  <si>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</si>
  <si>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</si>
  <si>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</si>
  <si>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</si>
  <si>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</si>
  <si>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</si>
  <si>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</si>
  <si>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</si>
  <si>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</si>
  <si>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</si>
  <si>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</si>
  <si>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</si>
  <si>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</si>
  <si>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</si>
  <si>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</si>
  <si>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</si>
  <si>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</si>
  <si>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</si>
  <si>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</si>
  <si>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</si>
  <si>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</si>
  <si>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</si>
  <si>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</si>
  <si>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</si>
  <si>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</si>
  <si>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</si>
  <si>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</si>
  <si>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</si>
  <si>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</si>
  <si>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</si>
  <si>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</si>
  <si>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</si>
  <si>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</si>
  <si>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</si>
  <si>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</si>
  <si>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</si>
  <si>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</si>
  <si>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</si>
  <si>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</si>
  <si>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</si>
  <si>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</si>
  <si>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</si>
  <si>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</si>
  <si>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</si>
  <si>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</si>
  <si>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</si>
  <si>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</si>
  <si>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</si>
  <si>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</si>
  <si>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</si>
  <si>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</si>
  <si>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</si>
  <si>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</si>
  <si>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</si>
  <si>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</si>
  <si>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</si>
  <si>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</si>
  <si>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</si>
  <si>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</si>
  <si>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</si>
  <si>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</si>
  <si>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</si>
  <si>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</si>
  <si>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</si>
  <si>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</si>
  <si>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</si>
  <si>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</si>
  <si>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</si>
  <si>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</si>
  <si>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</si>
  <si>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</si>
  <si>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</si>
  <si>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</si>
  <si>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</si>
  <si>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</si>
  <si>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</si>
  <si>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</si>
  <si>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</si>
  <si>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</si>
  <si>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</si>
  <si>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</si>
  <si>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</si>
  <si>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</si>
  <si>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</si>
  <si>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</si>
  <si>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</si>
  <si>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</si>
  <si>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</si>
  <si>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</si>
  <si>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</si>
  <si>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</si>
  <si>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</si>
  <si>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</si>
  <si>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</si>
  <si>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</si>
  <si>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</si>
  <si>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</si>
  <si>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</si>
  <si>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</si>
  <si>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</si>
  <si>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</si>
  <si>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</si>
  <si>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</si>
  <si>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</si>
  <si>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</si>
  <si>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</si>
  <si>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</si>
  <si>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</si>
  <si>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</si>
  <si>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</si>
  <si>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</si>
  <si>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</si>
  <si>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</si>
  <si>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</si>
  <si>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</si>
  <si>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</si>
  <si>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</si>
  <si>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</si>
  <si>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</si>
  <si>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</si>
  <si>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</si>
  <si>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</si>
  <si>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</si>
  <si>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</si>
  <si>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</si>
  <si>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</si>
  <si>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</si>
  <si>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</si>
  <si>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</si>
  <si>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</si>
  <si>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</si>
  <si>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</si>
  <si>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</si>
  <si>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</si>
  <si>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</si>
  <si>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</si>
  <si>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</si>
  <si>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</si>
  <si>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</si>
  <si>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</si>
  <si>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</si>
  <si>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</si>
  <si>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</si>
  <si>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</si>
  <si>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</si>
  <si>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</si>
  <si>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</si>
  <si>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</si>
  <si>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</si>
  <si>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</si>
  <si>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</si>
  <si>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</si>
  <si>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</si>
  <si>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</si>
  <si>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</si>
  <si>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</si>
  <si>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</si>
  <si>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</si>
  <si>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</si>
  <si>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</si>
  <si>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</si>
  <si>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</si>
  <si>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</si>
  <si>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</si>
  <si>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</si>
  <si>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</si>
  <si>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</si>
  <si>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</si>
  <si>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</si>
  <si>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</si>
  <si>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</si>
  <si>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</si>
  <si>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</si>
  <si>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</si>
  <si>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</si>
  <si>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</si>
  <si>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</si>
  <si>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</si>
  <si>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</si>
  <si>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</si>
  <si>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</si>
  <si>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</si>
  <si>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</si>
  <si>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</si>
  <si>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</si>
  <si>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</si>
  <si>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</si>
  <si>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</si>
  <si>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</si>
  <si>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</si>
  <si>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</si>
  <si>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</si>
  <si>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</si>
  <si>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</si>
  <si>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</si>
  <si>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</si>
  <si>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</si>
  <si>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</si>
  <si>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</si>
  <si>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</si>
  <si>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</si>
  <si>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</si>
  <si>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</si>
  <si>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</si>
  <si>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</si>
  <si>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</si>
  <si>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</si>
  <si>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</si>
  <si>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</si>
  <si>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</si>
  <si>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</si>
  <si>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</si>
  <si>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</si>
  <si>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</si>
  <si>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</si>
  <si>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</si>
  <si>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</si>
  <si>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</si>
  <si>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</si>
  <si>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</si>
  <si>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</si>
  <si>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</si>
  <si>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</si>
  <si>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</si>
  <si>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</si>
  <si>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</si>
  <si>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</si>
  <si>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</si>
  <si>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</si>
  <si>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</si>
  <si>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</si>
  <si>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</si>
  <si>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</si>
  <si>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</si>
  <si>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</si>
  <si>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</si>
  <si>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</si>
  <si>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</si>
  <si>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</si>
  <si>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</si>
  <si>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</si>
  <si>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</si>
  <si>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</si>
  <si>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</si>
  <si>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</si>
  <si>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</si>
  <si>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</si>
  <si>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</si>
  <si>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</si>
  <si>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</si>
  <si>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</si>
  <si>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</si>
  <si>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</si>
  <si>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</si>
  <si>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</si>
  <si>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</si>
  <si>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</si>
  <si>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</si>
  <si>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</si>
  <si>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</si>
  <si>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</si>
  <si>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</si>
  <si>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</si>
  <si>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</si>
  <si>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</si>
  <si>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</si>
  <si>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</si>
  <si>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</si>
  <si>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</si>
  <si>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</si>
  <si>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</si>
  <si>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</si>
  <si>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</si>
  <si>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</si>
  <si>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</si>
  <si>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</si>
  <si>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</si>
  <si>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</si>
  <si>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</si>
  <si>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</si>
  <si>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</si>
  <si>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</si>
  <si>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</si>
  <si>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</si>
  <si>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</si>
  <si>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</si>
  <si>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</si>
  <si>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</si>
  <si>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</si>
  <si>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</si>
  <si>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</si>
  <si>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</si>
  <si>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</si>
  <si>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</si>
  <si>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</si>
  <si>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</si>
  <si>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</si>
  <si>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</si>
  <si>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</si>
  <si>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</si>
  <si>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</si>
  <si>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</si>
  <si>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</si>
  <si>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</si>
  <si>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</si>
  <si>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</si>
  <si>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</si>
  <si>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</si>
  <si>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</si>
  <si>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</si>
  <si>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</si>
  <si>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</si>
  <si>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</si>
  <si>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</si>
  <si>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</si>
  <si>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</si>
  <si>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</si>
  <si>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</si>
  <si>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</si>
  <si>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</si>
  <si>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</si>
  <si>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</si>
  <si>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</si>
  <si>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</si>
  <si>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</si>
  <si>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</si>
  <si>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</si>
  <si>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</si>
  <si>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</si>
  <si>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</si>
  <si>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</si>
  <si>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</si>
  <si>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</si>
  <si>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</si>
  <si>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</si>
  <si>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</si>
  <si>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</si>
  <si>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</si>
  <si>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</si>
  <si>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</si>
  <si>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</si>
  <si>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</si>
  <si>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</si>
  <si>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</si>
  <si>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</si>
  <si>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</si>
  <si>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</si>
  <si>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</si>
  <si>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</si>
  <si>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</si>
  <si>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</si>
  <si>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</si>
  <si>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</si>
  <si>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</si>
  <si>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</si>
  <si>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</si>
  <si>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</si>
  <si>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</si>
  <si>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</si>
  <si>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</si>
  <si>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</si>
  <si>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</si>
  <si>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</si>
  <si>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</si>
  <si>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</si>
  <si>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</si>
  <si>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</si>
  <si>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</si>
  <si>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</si>
  <si>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</si>
  <si>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</si>
  <si>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</si>
  <si>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</si>
  <si>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</si>
  <si>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</si>
  <si>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</si>
  <si>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</si>
  <si>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</si>
  <si>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</si>
  <si>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</si>
  <si>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</si>
  <si>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</si>
  <si>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</si>
  <si>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</si>
  <si>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</si>
  <si>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</si>
  <si>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</si>
  <si>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</si>
  <si>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</si>
  <si>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</si>
  <si>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</si>
  <si>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</si>
  <si>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</si>
  <si>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</si>
  <si>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</si>
  <si>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</si>
  <si>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</si>
  <si>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</si>
  <si>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</si>
  <si>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</si>
  <si>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</si>
  <si>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</si>
  <si>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</si>
  <si>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</si>
  <si>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</si>
  <si>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</si>
  <si>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</si>
  <si>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</si>
  <si>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</si>
  <si>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</si>
  <si>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</si>
  <si>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</si>
  <si>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</si>
  <si>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</si>
  <si>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</si>
  <si>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</si>
  <si>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</si>
  <si>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</si>
  <si>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</si>
  <si>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</si>
  <si>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</si>
  <si>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</si>
  <si>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</si>
  <si>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</si>
  <si>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</si>
  <si>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</si>
  <si>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</si>
  <si>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</si>
  <si>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</si>
  <si>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</si>
  <si>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</si>
  <si>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</si>
  <si>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</si>
  <si>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</si>
  <si>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</si>
  <si>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</si>
  <si>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</si>
  <si>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</si>
  <si>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</si>
  <si>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</si>
  <si>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</si>
  <si>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</si>
  <si>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</si>
  <si>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</si>
  <si>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</si>
  <si>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</si>
  <si>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</si>
  <si>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</si>
  <si>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</si>
  <si>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</si>
  <si>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</si>
  <si>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</si>
  <si>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</si>
  <si>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</si>
  <si>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</si>
  <si>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</si>
  <si>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</si>
  <si>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</si>
  <si>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</si>
  <si>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</si>
  <si>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</si>
  <si>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</si>
  <si>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</si>
  <si>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</si>
  <si>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</si>
  <si>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</si>
  <si>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</si>
  <si>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</si>
  <si>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</si>
  <si>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</si>
  <si>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</si>
  <si>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</si>
  <si>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</si>
  <si>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</si>
  <si>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</si>
  <si>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</si>
  <si>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</si>
  <si>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</si>
  <si>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</si>
  <si>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</si>
  <si>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</si>
  <si>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</si>
  <si>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</si>
  <si>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</si>
  <si>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</si>
  <si>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</si>
  <si>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</si>
  <si>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</si>
  <si>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</si>
  <si>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</si>
  <si>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</si>
  <si>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</si>
  <si>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</si>
  <si>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</si>
  <si>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</si>
  <si>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</si>
  <si>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</si>
  <si>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</si>
  <si>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</si>
  <si>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</si>
  <si>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</si>
  <si>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</si>
  <si>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</si>
  <si>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</si>
  <si>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</si>
  <si>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</si>
  <si>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</si>
  <si>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</si>
  <si>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</si>
  <si>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</si>
  <si>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</si>
  <si>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</si>
  <si>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</si>
  <si>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</si>
  <si>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</si>
  <si>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</si>
  <si>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</si>
  <si>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</si>
  <si>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</si>
  <si>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</si>
  <si>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</si>
  <si>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</si>
  <si>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</si>
  <si>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</si>
  <si>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</si>
  <si>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</si>
  <si>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</si>
  <si>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</si>
  <si>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</si>
  <si>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</si>
  <si>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</si>
  <si>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</si>
  <si>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</si>
  <si>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</si>
  <si>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</si>
  <si>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</si>
  <si>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</si>
  <si>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</si>
  <si>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</si>
  <si>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</si>
  <si>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</si>
  <si>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</si>
  <si>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</si>
  <si>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</si>
  <si>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</si>
  <si>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</si>
  <si>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</si>
  <si>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</si>
  <si>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</si>
  <si>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</si>
  <si>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</si>
  <si>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</si>
  <si>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</si>
  <si>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</si>
  <si>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</si>
  <si>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</si>
  <si>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</si>
  <si>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</si>
  <si>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</si>
  <si>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</si>
  <si>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</si>
  <si>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</si>
  <si>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</si>
  <si>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</si>
  <si>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</si>
  <si>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</si>
  <si>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</si>
  <si>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</si>
  <si>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</si>
  <si>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</si>
  <si>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</si>
  <si>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</si>
  <si>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</si>
  <si>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</si>
  <si>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</si>
  <si>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</si>
  <si>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</si>
  <si>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</si>
  <si>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</si>
  <si>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</si>
  <si>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</si>
  <si>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</si>
  <si>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</si>
  <si>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</si>
  <si>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</si>
  <si>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</si>
  <si>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</si>
  <si>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</si>
  <si>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</si>
  <si>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</si>
  <si>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</si>
  <si>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</si>
  <si>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</si>
  <si>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</si>
  <si>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</si>
  <si>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</si>
  <si>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</si>
  <si>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</si>
  <si>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</si>
  <si>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</si>
  <si>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</si>
  <si>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</si>
  <si>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</si>
  <si>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</si>
  <si>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</si>
  <si>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</si>
  <si>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</si>
  <si>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</si>
  <si>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</si>
  <si>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</si>
  <si>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</si>
  <si>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</si>
  <si>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</si>
  <si>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</si>
  <si>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</si>
  <si>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</si>
  <si>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</si>
  <si>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</si>
  <si>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</si>
  <si>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</si>
  <si>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</si>
  <si>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</si>
  <si>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</si>
  <si>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</si>
  <si>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</si>
  <si>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</si>
  <si>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</si>
  <si>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</si>
  <si>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</si>
  <si>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</si>
  <si>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</si>
  <si>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</si>
  <si>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</si>
  <si>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</si>
  <si>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</si>
  <si>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</si>
  <si>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</si>
  <si>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</si>
  <si>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</si>
  <si>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</si>
  <si>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</si>
  <si>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</si>
  <si>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</si>
  <si>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</si>
  <si>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</si>
  <si>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</si>
  <si>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</si>
  <si>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</si>
  <si>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</si>
  <si>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</si>
  <si>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</si>
  <si>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</si>
  <si>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</si>
  <si>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</si>
  <si>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</si>
  <si>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</si>
  <si>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</si>
  <si>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</si>
  <si>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</si>
  <si>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</si>
  <si>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</si>
  <si>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</si>
  <si>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</si>
  <si>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</si>
  <si>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</si>
  <si>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</si>
  <si>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</si>
  <si>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</si>
  <si>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</si>
  <si>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</si>
  <si>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</si>
  <si>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</si>
  <si>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</si>
  <si>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</si>
  <si>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</si>
  <si>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</si>
  <si>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</si>
  <si>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</si>
  <si>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</si>
  <si>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</si>
  <si>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</si>
  <si>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</si>
  <si>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</si>
  <si>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</si>
  <si>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</si>
  <si>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</si>
  <si>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</si>
  <si>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</si>
  <si>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</si>
  <si>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</si>
  <si>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</si>
  <si>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</si>
  <si>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</si>
  <si>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</si>
  <si>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</si>
  <si>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</si>
  <si>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</si>
  <si>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</si>
  <si>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</si>
  <si>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</si>
  <si>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</si>
  <si>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</si>
  <si>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</si>
  <si>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</si>
  <si>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</si>
  <si>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</si>
  <si>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</si>
  <si>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</si>
  <si>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</si>
  <si>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</si>
  <si>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</si>
  <si>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</si>
  <si>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</si>
  <si>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</si>
  <si>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</si>
  <si>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</si>
  <si>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</si>
  <si>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</si>
  <si>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</si>
  <si>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</si>
  <si>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</si>
  <si>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</si>
  <si>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</si>
  <si>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</si>
  <si>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</si>
  <si>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</si>
  <si>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</si>
  <si>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</si>
  <si>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</si>
  <si>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</si>
  <si>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</si>
  <si>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</si>
  <si>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</si>
  <si>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</si>
  <si>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</si>
  <si>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</si>
  <si>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</si>
  <si>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</si>
  <si>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</si>
  <si>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</si>
  <si>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</si>
  <si>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</si>
  <si>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</si>
  <si>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</si>
  <si>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</si>
  <si>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</si>
  <si>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</si>
  <si>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</si>
  <si>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</si>
  <si>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</si>
  <si>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</si>
  <si>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</si>
  <si>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</si>
  <si>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</si>
  <si>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</si>
  <si>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</si>
  <si>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</si>
  <si>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</si>
  <si>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</si>
  <si>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</si>
  <si>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</si>
  <si>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</si>
  <si>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</si>
  <si>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</si>
  <si>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</si>
  <si>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</si>
  <si>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</si>
  <si>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</si>
  <si>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</si>
  <si>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</si>
  <si>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</si>
  <si>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</si>
  <si>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</si>
  <si>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</si>
  <si>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</si>
  <si>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</si>
  <si>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</si>
  <si>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</si>
  <si>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</si>
  <si>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</si>
  <si>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</si>
  <si>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</si>
  <si>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</si>
  <si>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</si>
  <si>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</si>
  <si>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</si>
  <si>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</si>
  <si>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</si>
  <si>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</si>
  <si>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</si>
  <si>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</si>
  <si>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</si>
  <si>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</si>
  <si>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</si>
  <si>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</si>
  <si>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</si>
  <si>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</si>
  <si>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</si>
  <si>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</si>
  <si>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</si>
  <si>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</si>
  <si>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</si>
  <si>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</si>
  <si>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</si>
  <si>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</si>
  <si>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</si>
  <si>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</si>
  <si>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</si>
  <si>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</si>
  <si>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</si>
  <si>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</si>
  <si>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</si>
  <si>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</si>
  <si>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</si>
  <si>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</si>
  <si>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</si>
  <si>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</si>
  <si>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</si>
  <si>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</si>
  <si>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</si>
  <si>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</si>
  <si>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</si>
  <si>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</si>
  <si>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</si>
  <si>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</si>
  <si>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</si>
  <si>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</si>
  <si>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</si>
  <si>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</si>
  <si>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</si>
  <si>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</si>
  <si>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</si>
  <si>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</si>
  <si>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</si>
  <si>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</si>
  <si>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</si>
  <si>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</si>
  <si>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</si>
  <si>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</si>
  <si>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</si>
  <si>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</si>
  <si>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</si>
  <si>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</si>
  <si>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</si>
  <si>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</si>
  <si>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</si>
  <si>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</si>
  <si>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</si>
  <si>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</si>
  <si>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</si>
  <si>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</si>
  <si>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</si>
  <si>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</si>
  <si>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</si>
  <si>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</si>
  <si>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</si>
  <si>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</si>
  <si>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</si>
  <si>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</si>
  <si>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</si>
  <si>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</si>
  <si>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</si>
  <si>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</si>
  <si>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</si>
  <si>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</si>
  <si>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</si>
  <si>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</si>
  <si>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</si>
  <si>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</si>
  <si>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</si>
  <si>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</si>
  <si>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</si>
  <si>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</si>
  <si>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</si>
  <si>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</si>
  <si>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</si>
  <si>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</si>
  <si>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</si>
  <si>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</si>
  <si>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</si>
  <si>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</si>
  <si>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</si>
  <si>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</si>
  <si>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</si>
  <si>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</si>
  <si>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</si>
  <si>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</si>
  <si>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</si>
  <si>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</si>
  <si>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</si>
  <si>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</si>
  <si>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</si>
  <si>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</si>
  <si>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</si>
  <si>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</si>
  <si>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</si>
  <si>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</si>
  <si>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</si>
  <si>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</si>
  <si>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</si>
  <si>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</si>
  <si>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</si>
  <si>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</si>
  <si>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</si>
  <si>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</si>
  <si>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</si>
  <si>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</si>
  <si>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</si>
  <si>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</si>
  <si>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</si>
  <si>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</si>
  <si>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</si>
  <si>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</si>
  <si>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</si>
  <si>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</si>
  <si>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</si>
  <si>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</si>
  <si>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</si>
  <si>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</si>
  <si>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</si>
  <si>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</si>
  <si>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</si>
  <si>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</si>
  <si>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</si>
  <si>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</si>
  <si>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</si>
  <si>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</si>
  <si>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</si>
  <si>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</si>
  <si>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</si>
  <si>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</si>
  <si>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</si>
  <si>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</si>
  <si>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</si>
  <si>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</si>
  <si>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</si>
  <si>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</si>
  <si>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</si>
  <si>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</si>
  <si>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</si>
  <si>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</si>
  <si>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</si>
  <si>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</si>
  <si>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</si>
  <si>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</si>
  <si>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</si>
  <si>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</si>
  <si>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</si>
  <si>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</si>
  <si>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</si>
  <si>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</si>
  <si>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</si>
  <si>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</si>
  <si>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</si>
  <si>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</si>
  <si>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</si>
  <si>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</si>
  <si>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</si>
  <si>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</si>
  <si>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</si>
  <si>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</si>
  <si>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</si>
  <si>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</si>
  <si>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</si>
  <si>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</si>
  <si>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</si>
  <si>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</si>
  <si>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</si>
  <si>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</si>
  <si>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</si>
  <si>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</si>
  <si>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</si>
  <si>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</si>
  <si>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</si>
  <si>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</si>
  <si>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</si>
  <si>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</si>
  <si>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</si>
  <si>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</si>
  <si>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</si>
  <si>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</si>
  <si>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</si>
  <si>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</si>
  <si>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</si>
  <si>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</si>
  <si>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</si>
  <si>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</si>
  <si>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</si>
  <si>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</si>
  <si>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</si>
  <si>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</si>
  <si>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</si>
  <si>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</si>
  <si>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</si>
  <si>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</si>
  <si>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</si>
  <si>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</si>
  <si>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</si>
  <si>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</si>
  <si>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</si>
  <si>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</si>
  <si>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</si>
  <si>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</si>
  <si>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</si>
  <si>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</si>
  <si>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</si>
  <si>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</si>
  <si>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</si>
  <si>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</si>
  <si>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</si>
  <si>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</si>
  <si>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</si>
  <si>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</si>
  <si>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</si>
  <si>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</si>
  <si>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</si>
  <si>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</si>
  <si>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</si>
  <si>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</si>
  <si>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</si>
  <si>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</si>
  <si>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</si>
  <si>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</si>
  <si>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</si>
  <si>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</si>
  <si>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</si>
  <si>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</si>
  <si>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</si>
  <si>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</si>
  <si>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</si>
  <si>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</si>
  <si>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</si>
  <si>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</si>
  <si>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</si>
  <si>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</si>
  <si>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</si>
  <si>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</si>
  <si>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</si>
  <si>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</si>
  <si>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</si>
  <si>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</si>
  <si>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</si>
  <si>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</si>
  <si>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</si>
  <si>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</si>
  <si>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</si>
  <si>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</si>
  <si>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</si>
  <si>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</si>
  <si>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</si>
  <si>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</si>
  <si>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</si>
  <si>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</si>
  <si>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</si>
  <si>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</si>
  <si>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</si>
  <si>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</si>
  <si>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</si>
  <si>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</si>
  <si>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</si>
  <si>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</si>
  <si>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</si>
  <si>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</si>
  <si>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</si>
  <si>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</si>
  <si>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</si>
  <si>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</si>
  <si>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</si>
  <si>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</si>
  <si>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</si>
  <si>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</si>
  <si>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</si>
  <si>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</si>
  <si>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</si>
  <si>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</si>
  <si>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</si>
  <si>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</si>
  <si>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</si>
  <si>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</si>
  <si>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</si>
  <si>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</si>
  <si>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</si>
  <si>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</si>
  <si>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</si>
  <si>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</si>
  <si>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</si>
  <si>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</si>
  <si>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</si>
  <si>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</si>
  <si>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</si>
  <si>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</si>
  <si>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</si>
  <si>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</si>
  <si>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</si>
  <si>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</si>
  <si>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</si>
  <si>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</si>
  <si>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</si>
  <si>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</si>
  <si>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</si>
  <si>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</si>
  <si>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</si>
  <si>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</si>
  <si>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</si>
  <si>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</si>
  <si>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</si>
  <si>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</si>
  <si>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</si>
  <si>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</si>
  <si>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</si>
  <si>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</si>
  <si>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</si>
  <si>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</si>
  <si>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</si>
  <si>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</si>
  <si>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</si>
  <si>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</si>
  <si>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</si>
  <si>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</si>
  <si>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</si>
  <si>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</si>
  <si>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</si>
  <si>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</si>
  <si>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</si>
  <si>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</si>
  <si>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</si>
  <si>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</si>
  <si>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</si>
  <si>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</si>
  <si>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</si>
  <si>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</si>
  <si>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</si>
  <si>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</si>
  <si>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</si>
  <si>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</si>
  <si>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</si>
  <si>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</si>
  <si>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</si>
  <si>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</si>
  <si>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</si>
  <si>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</si>
  <si>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</si>
  <si>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</si>
  <si>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</si>
  <si>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</si>
  <si>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</si>
  <si>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</si>
  <si>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</si>
  <si>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</si>
  <si>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</si>
  <si>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</si>
  <si>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</si>
  <si>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</si>
  <si>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</si>
  <si>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</si>
  <si>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</si>
  <si>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</si>
  <si>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</si>
  <si>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</si>
  <si>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</si>
  <si>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</si>
  <si>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</si>
  <si>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</si>
  <si>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</si>
  <si>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</si>
  <si>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</si>
  <si>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</si>
  <si>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</si>
  <si>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</si>
  <si>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</si>
  <si>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</si>
  <si>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</si>
  <si>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</si>
  <si>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</si>
  <si>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</si>
  <si>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</si>
  <si>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</si>
  <si>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</si>
  <si>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</si>
  <si>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</si>
  <si>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</si>
  <si>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</si>
  <si>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</si>
  <si>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</si>
  <si>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</si>
  <si>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</si>
  <si>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</si>
  <si>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</si>
  <si>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</si>
  <si>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</si>
  <si>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</si>
  <si>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</si>
  <si>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</si>
  <si>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</si>
  <si>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</si>
  <si>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</si>
  <si>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</si>
  <si>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</si>
  <si>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</si>
  <si>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</si>
  <si>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</si>
  <si>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</si>
  <si>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</si>
  <si>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</si>
  <si>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</si>
  <si>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</si>
  <si>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</si>
  <si>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</si>
  <si>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</si>
  <si>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</si>
  <si>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</si>
  <si>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</si>
  <si>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</si>
  <si>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</si>
  <si>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</si>
  <si>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</si>
  <si>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</si>
  <si>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</si>
  <si>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</si>
  <si>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</si>
  <si>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</si>
  <si>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</si>
  <si>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</si>
  <si>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</si>
  <si>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</si>
  <si>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</si>
  <si>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</si>
  <si>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</si>
  <si>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</si>
  <si>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</si>
  <si>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</si>
  <si>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</si>
  <si>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</si>
  <si>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</si>
  <si>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</si>
  <si>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</si>
  <si>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</si>
  <si>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</si>
  <si>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</si>
  <si>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</si>
  <si>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</si>
  <si>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</si>
  <si>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</si>
  <si>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</si>
  <si>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</si>
  <si>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</si>
  <si>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</si>
  <si>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</si>
  <si>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</si>
  <si>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</si>
  <si>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</si>
  <si>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</si>
  <si>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</si>
  <si>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</si>
  <si>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</si>
  <si>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</si>
  <si>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</si>
  <si>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</si>
  <si>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</si>
  <si>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</si>
  <si>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</si>
  <si>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</si>
  <si>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</si>
  <si>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</si>
  <si>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</si>
  <si>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</si>
  <si>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</si>
  <si>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</si>
  <si>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</si>
  <si>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</si>
  <si>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</si>
  <si>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</si>
  <si>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</si>
  <si>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</si>
  <si>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</si>
  <si>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</si>
  <si>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</si>
  <si>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</si>
  <si>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</si>
  <si>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</si>
  <si>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</si>
  <si>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</si>
  <si>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</si>
  <si>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</si>
  <si>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</si>
  <si>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</si>
  <si>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</si>
  <si>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</si>
  <si>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</si>
  <si>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</si>
  <si>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</si>
  <si>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</si>
  <si>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</si>
  <si>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</si>
  <si>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</si>
  <si>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</si>
  <si>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</si>
  <si>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</si>
  <si>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</si>
  <si>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</si>
  <si>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</si>
  <si>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</si>
  <si>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</si>
  <si>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</si>
  <si>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</si>
  <si>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</si>
  <si>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</si>
  <si>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</si>
  <si>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</si>
  <si>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</si>
  <si>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</si>
  <si>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</si>
  <si>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</si>
  <si>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</si>
  <si>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</si>
  <si>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</si>
  <si>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</si>
  <si>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</si>
  <si>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</si>
  <si>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</si>
  <si>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</si>
  <si>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</si>
  <si>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</si>
  <si>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</si>
  <si>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</si>
  <si>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</si>
  <si>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</si>
  <si>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</si>
  <si>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</si>
  <si>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</si>
  <si>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</si>
  <si>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</si>
  <si>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</si>
  <si>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</si>
  <si>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</si>
  <si>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</si>
  <si>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</si>
  <si>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</si>
  <si>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</si>
  <si>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</si>
  <si>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</si>
  <si>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</si>
  <si>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</si>
  <si>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</si>
  <si>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</si>
  <si>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</si>
  <si>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</si>
  <si>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</si>
  <si>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</si>
  <si>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</si>
  <si>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</si>
  <si>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</si>
  <si>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</si>
  <si>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</si>
  <si>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</si>
  <si>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</si>
  <si>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</si>
  <si>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</si>
  <si>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</si>
  <si>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</si>
  <si>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</si>
  <si>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</si>
  <si>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</si>
  <si>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</si>
  <si>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</si>
  <si>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</si>
  <si>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</si>
  <si>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</si>
  <si>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</si>
  <si>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</si>
  <si>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</si>
  <si>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</si>
  <si>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</si>
  <si>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</si>
  <si>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</si>
  <si>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</si>
  <si>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</si>
  <si>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</si>
  <si>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</si>
  <si>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</si>
  <si>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</si>
  <si>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</si>
  <si>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</si>
  <si>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</si>
  <si>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</si>
  <si>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</si>
  <si>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</si>
  <si>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</si>
  <si>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</si>
  <si>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</si>
  <si>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</si>
  <si>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</si>
  <si>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</si>
  <si>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</si>
  <si>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</si>
  <si>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</si>
  <si>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</si>
  <si>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</si>
  <si>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</si>
  <si>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</si>
  <si>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</si>
  <si>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</si>
  <si>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</si>
  <si>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</si>
  <si>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</si>
  <si>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</si>
  <si>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</si>
  <si>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</si>
  <si>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</si>
  <si>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</si>
  <si>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</si>
  <si>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</si>
  <si>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</si>
  <si>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</si>
  <si>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</si>
  <si>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</si>
  <si>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</si>
  <si>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</si>
  <si>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</si>
  <si>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</si>
  <si>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</si>
  <si>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</si>
  <si>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</si>
  <si>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</si>
  <si>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</si>
  <si>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</si>
  <si>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</si>
  <si>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</si>
  <si>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</si>
  <si>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</si>
  <si>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</si>
  <si>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</si>
  <si>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</si>
  <si>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</si>
  <si>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</si>
  <si>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</si>
  <si>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</si>
  <si>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</si>
  <si>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</si>
  <si>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</si>
  <si>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</si>
  <si>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</si>
  <si>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</si>
  <si>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</si>
  <si>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</si>
  <si>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</si>
  <si>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</si>
  <si>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</si>
  <si>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</si>
  <si>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</si>
  <si>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</si>
  <si>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</si>
  <si>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</si>
  <si>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</si>
  <si>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</si>
  <si>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</si>
  <si>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</si>
  <si>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</si>
  <si>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</si>
  <si>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</si>
  <si>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</si>
  <si>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</si>
  <si>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</si>
  <si>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</si>
  <si>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</si>
  <si>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</si>
  <si>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</si>
  <si>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</si>
  <si>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</si>
  <si>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</si>
  <si>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</si>
  <si>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</si>
  <si>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</si>
  <si>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</si>
  <si>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</si>
  <si>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</si>
  <si>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</si>
  <si>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</si>
  <si>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</si>
  <si>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</si>
  <si>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</si>
  <si>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</si>
  <si>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</si>
  <si>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</si>
  <si>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</si>
  <si>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</si>
  <si>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</si>
  <si>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</si>
  <si>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</si>
  <si>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</si>
  <si>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</si>
  <si>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</si>
  <si>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</si>
  <si>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</si>
  <si>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</si>
  <si>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</si>
  <si>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</si>
  <si>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</si>
  <si>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</si>
  <si>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</si>
  <si>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</si>
  <si>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</si>
  <si>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</si>
  <si>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</si>
  <si>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</si>
  <si>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</si>
  <si>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</si>
  <si>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</si>
  <si>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</si>
  <si>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</si>
  <si>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</si>
  <si>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</si>
  <si>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</si>
  <si>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</si>
  <si>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</si>
  <si>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</si>
  <si>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</si>
  <si>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</si>
  <si>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</si>
  <si>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</si>
  <si>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</si>
  <si>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</si>
  <si>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</si>
  <si>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</si>
  <si>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</si>
  <si>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</si>
  <si>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</si>
  <si>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</si>
  <si>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</si>
  <si>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</si>
  <si>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</si>
  <si>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</si>
  <si>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</si>
  <si>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</si>
  <si>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</si>
  <si>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</si>
  <si>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</si>
  <si>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</si>
  <si>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</si>
  <si>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</si>
  <si>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</si>
  <si>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</si>
  <si>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</si>
  <si>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</si>
  <si>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</si>
  <si>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</si>
  <si>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</si>
  <si>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</si>
  <si>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</si>
  <si>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</si>
  <si>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</si>
  <si>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</si>
  <si>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</si>
  <si>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</si>
  <si>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</si>
  <si>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</si>
  <si>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</si>
  <si>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</si>
  <si>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</si>
  <si>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</si>
  <si>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</si>
  <si>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</si>
  <si>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</si>
  <si>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</si>
  <si>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</si>
  <si>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</si>
  <si>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</si>
  <si>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</si>
  <si>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</si>
  <si>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</si>
  <si>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</si>
  <si>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</si>
  <si>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</si>
  <si>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</si>
  <si>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</si>
  <si>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</si>
  <si>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</si>
  <si>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</si>
  <si>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</si>
  <si>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</si>
  <si>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</si>
  <si>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</si>
  <si>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</si>
  <si>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</si>
  <si>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</si>
  <si>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</si>
  <si>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</si>
  <si>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</si>
  <si>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</si>
  <si>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</si>
  <si>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</si>
  <si>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</si>
  <si>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</si>
  <si>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</si>
  <si>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</si>
  <si>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</si>
  <si>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</si>
  <si>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</si>
  <si>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</si>
  <si>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</si>
  <si>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</si>
  <si>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</si>
  <si>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</si>
  <si>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</si>
  <si>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</si>
  <si>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</si>
  <si>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</si>
  <si>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</si>
  <si>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</si>
  <si>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</si>
  <si>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</si>
  <si>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</si>
  <si>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</si>
  <si>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</si>
  <si>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</si>
  <si>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</si>
  <si>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</si>
  <si>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</si>
  <si>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</si>
  <si>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</si>
  <si>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</si>
  <si>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</si>
  <si>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</si>
  <si>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</si>
  <si>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</si>
  <si>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</si>
  <si>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</si>
  <si>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</si>
  <si>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</si>
  <si>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</si>
  <si>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</si>
  <si>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</si>
  <si>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</si>
  <si>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</si>
  <si>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</si>
  <si>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</si>
  <si>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</si>
  <si>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</si>
  <si>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</si>
  <si>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</si>
  <si>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</si>
  <si>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</si>
  <si>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</si>
  <si>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</si>
  <si>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</si>
  <si>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</si>
  <si>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</si>
  <si>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</si>
  <si>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</si>
  <si>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</si>
  <si>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</si>
  <si>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</si>
  <si>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</si>
  <si>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</si>
  <si>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</si>
  <si>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</si>
  <si>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</si>
  <si>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</si>
  <si>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</si>
  <si>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</si>
  <si>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</si>
  <si>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</si>
  <si>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</si>
  <si>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</si>
  <si>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</si>
  <si>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</si>
  <si>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</si>
  <si>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</si>
  <si>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</si>
  <si>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</si>
  <si>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</si>
  <si>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</si>
  <si>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</si>
  <si>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</si>
  <si>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</si>
  <si>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</si>
  <si>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</si>
  <si>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</si>
  <si>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</si>
  <si>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</si>
  <si>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</si>
  <si>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</si>
  <si>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</si>
  <si>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</si>
  <si>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</si>
  <si>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</si>
  <si>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</si>
  <si>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</si>
  <si>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</si>
  <si>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</si>
  <si>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</si>
  <si>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</si>
  <si>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</si>
  <si>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</si>
  <si>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</si>
  <si>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</si>
  <si>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</si>
  <si>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</si>
  <si>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</si>
  <si>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</si>
  <si>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</si>
  <si>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</si>
  <si>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</si>
  <si>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</si>
  <si>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</si>
  <si>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</si>
  <si>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</si>
  <si>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</si>
  <si>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</si>
  <si>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</si>
  <si>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</si>
  <si>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</si>
  <si>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</si>
  <si>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</si>
  <si>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</si>
  <si>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</si>
  <si>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</si>
  <si>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</si>
  <si>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</si>
  <si>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</si>
  <si>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</si>
  <si>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</si>
  <si>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</si>
  <si>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</si>
  <si>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</si>
  <si>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</si>
  <si>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</si>
  <si>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</si>
  <si>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</si>
  <si>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</si>
  <si>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</si>
  <si>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</si>
  <si>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</si>
  <si>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</si>
  <si>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</si>
  <si>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</si>
  <si>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</si>
  <si>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</si>
  <si>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</si>
  <si>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</si>
  <si>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</si>
  <si>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</si>
  <si>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</si>
  <si>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</si>
  <si>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</si>
  <si>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</si>
  <si>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</si>
  <si>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</si>
  <si>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</si>
  <si>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</si>
  <si>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</si>
  <si>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</si>
  <si>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</si>
  <si>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</si>
  <si>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</si>
  <si>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</si>
  <si>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</si>
  <si>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</si>
  <si>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</si>
  <si>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</si>
  <si>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</si>
  <si>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</si>
  <si>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</si>
  <si>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</si>
  <si>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</si>
  <si>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</si>
  <si>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</si>
  <si>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</si>
  <si>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</si>
  <si>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</si>
  <si>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</si>
  <si>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</si>
  <si>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</si>
  <si>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</si>
  <si>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</si>
  <si>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</si>
  <si>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</si>
  <si>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</si>
  <si>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</si>
  <si>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</si>
  <si>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</si>
  <si>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</si>
  <si>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</si>
  <si>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</si>
  <si>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</si>
  <si>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</si>
  <si>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</si>
  <si>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</si>
  <si>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</si>
  <si>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</si>
  <si>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</si>
  <si>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</si>
  <si>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</si>
  <si>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</si>
  <si>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</si>
  <si>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</si>
  <si>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</si>
  <si>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</si>
  <si>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</si>
  <si>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</si>
  <si>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</si>
  <si>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</si>
  <si>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</si>
  <si>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</si>
  <si>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</si>
  <si>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</si>
  <si>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</si>
  <si>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</si>
  <si>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</si>
  <si>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</si>
  <si>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</si>
  <si>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</si>
  <si>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</si>
  <si>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</si>
  <si>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</si>
  <si>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</si>
  <si>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</si>
  <si>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</si>
  <si>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</si>
  <si>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</si>
  <si>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</si>
  <si>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</si>
  <si>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</si>
  <si>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</si>
  <si>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</si>
  <si>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</si>
  <si>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</si>
  <si>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</si>
  <si>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</si>
  <si>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</si>
  <si>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</si>
  <si>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</si>
  <si>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</si>
  <si>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</si>
  <si>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</si>
  <si>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</si>
  <si>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</si>
  <si>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</si>
  <si>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</si>
  <si>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</si>
  <si>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</si>
  <si>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</si>
  <si>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</si>
  <si>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</si>
  <si>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</si>
  <si>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</si>
  <si>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</si>
  <si>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</si>
  <si>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</si>
  <si>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</si>
  <si>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</si>
  <si>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</si>
  <si>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</si>
  <si>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</si>
  <si>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</si>
  <si>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</si>
  <si>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</si>
  <si>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</si>
  <si>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</si>
  <si>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</si>
  <si>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</si>
  <si>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</si>
  <si>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</si>
  <si>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</si>
  <si>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</si>
  <si>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</si>
  <si>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</si>
  <si>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</si>
  <si>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</si>
  <si>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</si>
  <si>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</si>
  <si>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</si>
  <si>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</si>
  <si>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</si>
  <si>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</si>
  <si>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</si>
  <si>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</si>
  <si>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</si>
  <si>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</si>
  <si>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</si>
  <si>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</si>
  <si>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</si>
  <si>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</si>
  <si>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</si>
  <si>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</si>
  <si>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</si>
  <si>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</si>
  <si>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</si>
  <si>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</si>
  <si>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</si>
  <si>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</si>
  <si>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</si>
  <si>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</si>
  <si>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</si>
  <si>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</si>
  <si>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</si>
  <si>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</si>
  <si>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</si>
  <si>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</si>
  <si>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</si>
  <si>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</si>
  <si>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</si>
  <si>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</si>
  <si>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</si>
  <si>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</si>
  <si>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</si>
  <si>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</si>
  <si>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</si>
  <si>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</si>
  <si>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</si>
  <si>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</si>
  <si>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</si>
  <si>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</si>
  <si>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</si>
  <si>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</si>
  <si>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</si>
  <si>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</si>
  <si>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</si>
  <si>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</si>
  <si>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</si>
  <si>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</si>
  <si>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</si>
  <si>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</si>
  <si>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</si>
  <si>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</si>
  <si>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</si>
  <si>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</si>
  <si>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</si>
  <si>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</si>
  <si>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</si>
  <si>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</si>
  <si>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</si>
  <si>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</si>
  <si>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</si>
  <si>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</si>
  <si>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</si>
  <si>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</si>
  <si>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</si>
  <si>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</si>
  <si>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</si>
  <si>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</si>
  <si>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</si>
  <si>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</si>
  <si>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</si>
  <si>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</si>
  <si>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</si>
  <si>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</si>
  <si>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</si>
  <si>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</si>
  <si>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</si>
  <si>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</si>
  <si>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</si>
  <si>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</si>
  <si>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</si>
  <si>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</si>
  <si>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</si>
  <si>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</si>
  <si>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</si>
  <si>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</si>
  <si>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</si>
  <si>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</si>
  <si>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</si>
  <si>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</si>
  <si>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</si>
  <si>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</si>
  <si>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</si>
  <si>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</si>
  <si>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</si>
  <si>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</si>
  <si>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</si>
  <si>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</si>
  <si>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</si>
  <si>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</si>
  <si>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</si>
  <si>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</si>
  <si>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</si>
  <si>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</si>
  <si>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</si>
  <si>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</si>
  <si>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</si>
  <si>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</si>
  <si>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</si>
  <si>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</si>
  <si>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</si>
  <si>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</si>
  <si>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</si>
  <si>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</si>
  <si>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</si>
  <si>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</si>
  <si>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</si>
  <si>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</si>
  <si>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</si>
  <si>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</si>
  <si>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</si>
  <si>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</si>
  <si>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</si>
  <si>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</si>
  <si>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</si>
  <si>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</si>
  <si>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</si>
  <si>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</si>
  <si>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</si>
  <si>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</si>
  <si>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</si>
  <si>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</si>
  <si>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</si>
  <si>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</si>
  <si>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</si>
  <si>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</si>
  <si>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</si>
  <si>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</si>
  <si>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</si>
  <si>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</si>
  <si>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</si>
  <si>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</si>
  <si>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</si>
  <si>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</si>
  <si>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</si>
  <si>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</si>
  <si>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</si>
  <si>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</si>
  <si>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</si>
  <si>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</si>
  <si>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</si>
  <si>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</si>
  <si>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</si>
  <si>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</si>
  <si>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</si>
  <si>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</si>
  <si>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</si>
  <si>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</si>
  <si>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</si>
  <si>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</si>
  <si>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</si>
  <si>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</si>
  <si>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</si>
  <si>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</si>
  <si>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</si>
  <si>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</si>
  <si>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</si>
  <si>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</si>
  <si>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</si>
  <si>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</si>
  <si>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</si>
  <si>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</si>
  <si>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</si>
  <si>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</si>
  <si>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</si>
  <si>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</si>
  <si>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</si>
  <si>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</si>
  <si>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</si>
  <si>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</si>
  <si>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</si>
  <si>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</si>
  <si>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</si>
  <si>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</si>
  <si>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</si>
  <si>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</si>
  <si>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</si>
  <si>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</si>
  <si>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</si>
  <si>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</si>
  <si>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</si>
  <si>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</si>
  <si>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</si>
  <si>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</si>
  <si>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</si>
  <si>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</si>
  <si>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</si>
  <si>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</si>
  <si>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</si>
  <si>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</si>
  <si>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</si>
  <si>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</si>
  <si>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</si>
  <si>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</si>
  <si>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</si>
  <si>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</si>
  <si>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</si>
  <si>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</si>
  <si>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</si>
  <si>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</si>
  <si>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</si>
  <si>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</si>
  <si>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</si>
  <si>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</si>
  <si>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</si>
  <si>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</si>
  <si>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</si>
  <si>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</si>
  <si>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</si>
  <si>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</si>
  <si>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</si>
  <si>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</si>
  <si>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</si>
  <si>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</si>
  <si>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</si>
  <si>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</si>
  <si>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</si>
  <si>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</si>
  <si>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</si>
  <si>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</si>
  <si>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</si>
  <si>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</si>
  <si>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</si>
  <si>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</si>
  <si>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</si>
  <si>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</si>
  <si>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</si>
  <si>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</si>
  <si>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</si>
  <si>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</si>
  <si>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</si>
  <si>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</si>
  <si>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</si>
  <si>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</si>
  <si>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</si>
  <si>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</si>
  <si>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</si>
  <si>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</si>
  <si>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</si>
  <si>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</si>
  <si>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</si>
  <si>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</si>
  <si>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</si>
  <si>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</si>
  <si>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</si>
  <si>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</si>
  <si>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</si>
  <si>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</si>
  <si>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</si>
  <si>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</si>
  <si>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</si>
  <si>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</si>
  <si>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</si>
  <si>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</si>
  <si>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</si>
  <si>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</si>
  <si>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</si>
  <si>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</si>
  <si>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</si>
  <si>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</si>
  <si>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</si>
  <si>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</si>
  <si>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</si>
  <si>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</si>
  <si>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</si>
  <si>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</si>
  <si>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</si>
  <si>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</si>
  <si>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</si>
  <si>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</si>
  <si>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</si>
  <si>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</si>
  <si>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</si>
  <si>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</si>
  <si>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</si>
  <si>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</si>
  <si>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</si>
  <si>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</si>
  <si>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</si>
  <si>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</si>
  <si>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</si>
  <si>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</si>
  <si>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</si>
  <si>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</si>
  <si>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</si>
  <si>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</si>
  <si>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</si>
  <si>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</si>
  <si>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</si>
  <si>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</si>
  <si>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</si>
  <si>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</si>
  <si>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</si>
  <si>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</si>
  <si>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</si>
  <si>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</si>
  <si>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</si>
  <si>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</si>
  <si>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</si>
  <si>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</si>
  <si>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</si>
  <si>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</si>
  <si>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</si>
  <si>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</si>
  <si>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</si>
  <si>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</si>
  <si>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</si>
  <si>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</si>
  <si>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</si>
  <si>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</si>
  <si>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</si>
  <si>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</si>
  <si>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</si>
  <si>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</si>
  <si>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</si>
  <si>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</si>
  <si>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</si>
  <si>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</si>
  <si>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</si>
  <si>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</si>
  <si>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</si>
  <si>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</si>
  <si>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</si>
  <si>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</si>
  <si>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</si>
  <si>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</si>
  <si>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</si>
  <si>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</si>
  <si>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</si>
  <si>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</si>
  <si>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</si>
  <si>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</si>
  <si>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</si>
  <si>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</si>
  <si>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</si>
  <si>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</si>
  <si>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</si>
  <si>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</si>
  <si>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</si>
  <si>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</si>
  <si>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</si>
  <si>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</si>
  <si>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</si>
  <si>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</si>
  <si>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</si>
  <si>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</si>
  <si>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</si>
  <si>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</si>
  <si>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</si>
  <si>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</si>
  <si>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</si>
  <si>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</si>
  <si>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</si>
  <si>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</si>
  <si>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</si>
  <si>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</si>
  <si>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</si>
  <si>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</si>
  <si>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</si>
  <si>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</si>
  <si>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</si>
  <si>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</si>
  <si>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</si>
  <si>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</si>
  <si>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</si>
  <si>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</si>
  <si>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</si>
  <si>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</si>
  <si>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</si>
  <si>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</si>
  <si>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</si>
  <si>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</si>
  <si>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</si>
  <si>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</si>
  <si>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</si>
  <si>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</si>
  <si>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</si>
  <si>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</si>
  <si>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</si>
  <si>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</si>
  <si>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</si>
  <si>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</si>
  <si>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</si>
  <si>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</si>
  <si>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</si>
  <si>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</si>
  <si>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</si>
  <si>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</si>
  <si>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</si>
  <si>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</si>
  <si>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</si>
  <si>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</si>
  <si>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</si>
  <si>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</si>
  <si>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</si>
  <si>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</si>
  <si>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</si>
  <si>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</si>
  <si>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</si>
  <si>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</si>
  <si>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</si>
  <si>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</si>
  <si>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</si>
  <si>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</si>
  <si>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</si>
  <si>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</si>
  <si>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</si>
  <si>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</si>
  <si>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</si>
  <si>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</si>
  <si>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</si>
  <si>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</si>
  <si>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</si>
  <si>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</si>
  <si>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</si>
  <si>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</si>
  <si>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</si>
  <si>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</si>
  <si>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</si>
  <si>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</si>
  <si>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</si>
  <si>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</si>
  <si>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</si>
  <si>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</si>
  <si>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</si>
  <si>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</si>
  <si>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</si>
  <si>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</si>
  <si>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</si>
  <si>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</si>
  <si>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</si>
  <si>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</si>
  <si>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</si>
  <si>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</si>
  <si>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</si>
  <si>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</si>
  <si>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</si>
  <si>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</si>
  <si>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</si>
  <si>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</si>
  <si>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</si>
  <si>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</si>
  <si>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</si>
  <si>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</si>
  <si>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</si>
  <si>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</si>
  <si>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</si>
  <si>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</si>
  <si>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</si>
  <si>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</si>
  <si>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</si>
  <si>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</si>
  <si>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</si>
  <si>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</si>
  <si>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</si>
  <si>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</si>
  <si>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</si>
  <si>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</si>
  <si>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</si>
  <si>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</si>
  <si>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</si>
  <si>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</si>
  <si>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</si>
  <si>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</si>
  <si>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</si>
  <si>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</si>
  <si>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</si>
  <si>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</si>
  <si>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</si>
  <si>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</si>
  <si>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</si>
  <si>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</si>
  <si>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</si>
  <si>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</si>
  <si>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</si>
  <si>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</si>
  <si>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</si>
  <si>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</si>
  <si>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</si>
  <si>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</si>
  <si>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</si>
  <si>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</si>
  <si>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</si>
  <si>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</si>
  <si>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</si>
  <si>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</si>
  <si>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</si>
  <si>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</si>
  <si>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</si>
  <si>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</si>
  <si>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</si>
  <si>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</si>
  <si>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</si>
  <si>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</si>
  <si>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</si>
  <si>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</si>
  <si>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</si>
  <si>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</si>
  <si>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</si>
  <si>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</si>
  <si>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</si>
  <si>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</si>
  <si>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</si>
  <si>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</si>
  <si>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</si>
  <si>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</si>
  <si>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</si>
  <si>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</si>
  <si>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</si>
  <si>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</si>
  <si>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</si>
  <si>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</si>
  <si>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</si>
  <si>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</si>
  <si>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</si>
  <si>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</si>
  <si>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</si>
  <si>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</si>
  <si>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</si>
  <si>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</si>
  <si>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</si>
  <si>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</si>
  <si>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</si>
  <si>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</si>
  <si>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</si>
  <si>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</si>
  <si>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</si>
  <si>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</si>
  <si>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</si>
  <si>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</si>
  <si>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</si>
  <si>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</si>
  <si>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</si>
  <si>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</si>
  <si>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</si>
  <si>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</si>
  <si>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</si>
  <si>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</si>
  <si>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</si>
  <si>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</si>
  <si>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</si>
  <si>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</si>
  <si>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</si>
  <si>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</si>
  <si>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</si>
  <si>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</si>
  <si>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</si>
  <si>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</si>
  <si>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</si>
  <si>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</si>
  <si>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</si>
  <si>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</si>
  <si>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</si>
  <si>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</si>
  <si>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</si>
  <si>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</si>
  <si>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</si>
  <si>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</si>
  <si>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</si>
  <si>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</si>
  <si>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</si>
  <si>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</si>
  <si>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</si>
  <si>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</si>
  <si>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</si>
  <si>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</si>
  <si>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</si>
  <si>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</si>
  <si>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</si>
  <si>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</si>
  <si>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</si>
  <si>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</si>
  <si>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</si>
  <si>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</si>
  <si>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</si>
  <si>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</si>
  <si>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</si>
  <si>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</si>
  <si>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</si>
  <si>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</si>
  <si>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</si>
  <si>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</si>
  <si>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</si>
  <si>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</si>
  <si>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</si>
  <si>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</si>
  <si>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</si>
  <si>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</si>
  <si>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</si>
  <si>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</si>
  <si>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</si>
  <si>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</si>
  <si>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</si>
  <si>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</si>
  <si>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</si>
  <si>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</si>
  <si>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</si>
  <si>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</si>
  <si>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</si>
  <si>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</si>
  <si>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</si>
  <si>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</si>
  <si>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</si>
  <si>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</si>
  <si>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</si>
  <si>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</si>
  <si>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</si>
  <si>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</si>
  <si>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</si>
  <si>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</si>
  <si>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</si>
  <si>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</si>
  <si>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</si>
  <si>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</si>
  <si>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</si>
  <si>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</si>
  <si>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</si>
  <si>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</si>
  <si>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</si>
  <si>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</si>
  <si>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</si>
  <si>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</si>
  <si>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</si>
  <si>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</si>
  <si>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</si>
  <si>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</si>
  <si>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</si>
  <si>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</si>
  <si>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</si>
  <si>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</si>
  <si>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</si>
  <si>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</si>
  <si>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</si>
  <si>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</si>
  <si>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</si>
  <si>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</si>
  <si>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</si>
  <si>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</si>
  <si>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</si>
  <si>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</si>
  <si>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</si>
  <si>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</si>
  <si>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</si>
  <si>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</si>
  <si>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</si>
  <si>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</si>
  <si>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</si>
  <si>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</si>
  <si>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</si>
  <si>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</si>
  <si>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</si>
  <si>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</si>
  <si>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</si>
  <si>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</si>
  <si>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</si>
  <si>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</si>
  <si>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</si>
  <si>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</si>
  <si>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</si>
  <si>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</si>
  <si>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</si>
  <si>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</si>
  <si>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</si>
  <si>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</si>
  <si>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</si>
  <si>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</si>
  <si>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</si>
  <si>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</si>
  <si>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</si>
  <si>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</si>
  <si>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</si>
  <si>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</si>
  <si>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</si>
  <si>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</si>
  <si>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</si>
  <si>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</si>
  <si>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</si>
  <si>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</si>
  <si>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</si>
  <si>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</si>
  <si>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</si>
  <si>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</si>
  <si>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</si>
  <si>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</si>
  <si>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</si>
  <si>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</si>
  <si>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</si>
  <si>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</si>
  <si>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</si>
  <si>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</si>
  <si>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</si>
  <si>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</si>
  <si>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</si>
  <si>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</si>
  <si>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</si>
  <si>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</si>
  <si>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</si>
  <si>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</si>
  <si>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</si>
  <si>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</si>
  <si>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</si>
  <si>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</si>
  <si>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</si>
  <si>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</si>
  <si>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</si>
  <si>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</si>
  <si>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</si>
  <si>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</si>
  <si>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</si>
  <si>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</si>
  <si>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</si>
  <si>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</si>
  <si>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</si>
  <si>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</si>
  <si>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</si>
  <si>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</si>
  <si>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</si>
  <si>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</si>
  <si>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</si>
  <si>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</si>
  <si>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</si>
  <si>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</si>
  <si>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</si>
  <si>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</si>
  <si>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</si>
  <si>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</si>
  <si>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</si>
  <si>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</si>
  <si>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</si>
  <si>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</si>
  <si>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</si>
  <si>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</si>
  <si>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</si>
  <si>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</si>
  <si>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</si>
  <si>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</si>
  <si>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</si>
  <si>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</si>
  <si>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</si>
  <si>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</si>
  <si>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</si>
  <si>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</si>
  <si>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</si>
  <si>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</si>
  <si>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</si>
  <si>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</si>
  <si>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</si>
  <si>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</si>
  <si>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</si>
  <si>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</si>
  <si>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</si>
  <si>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</si>
  <si>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</si>
  <si>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</si>
  <si>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</si>
  <si>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</si>
  <si>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</si>
  <si>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</si>
  <si>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</si>
  <si>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</si>
  <si>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</si>
  <si>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</si>
  <si>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</si>
  <si>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</si>
  <si>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</si>
  <si>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</si>
  <si>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</si>
  <si>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</si>
  <si>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</si>
  <si>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</si>
  <si>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</si>
  <si>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</si>
  <si>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</si>
  <si>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</si>
  <si>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</si>
  <si>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</si>
  <si>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</si>
  <si>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</si>
  <si>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</si>
  <si>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</si>
  <si>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</si>
  <si>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</si>
  <si>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</si>
  <si>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</si>
  <si>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</si>
  <si>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</si>
  <si>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</si>
  <si>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</si>
  <si>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</si>
  <si>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</si>
  <si>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</si>
  <si>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</si>
  <si>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</si>
  <si>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</si>
  <si>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</si>
  <si>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</si>
  <si>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</si>
  <si>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</si>
  <si>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</si>
  <si>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</si>
  <si>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</si>
  <si>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</si>
  <si>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</si>
  <si>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</si>
  <si>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</si>
  <si>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</si>
  <si>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</si>
  <si>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</si>
  <si>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</si>
  <si>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</si>
  <si>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</si>
  <si>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</si>
  <si>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</si>
  <si>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</si>
  <si>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</si>
  <si>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</si>
  <si>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</si>
  <si>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</si>
  <si>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</si>
  <si>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</si>
  <si>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</si>
  <si>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</si>
  <si>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</si>
  <si>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</si>
  <si>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</si>
  <si>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</si>
  <si>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</si>
  <si>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</si>
  <si>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</si>
  <si>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</si>
  <si>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</si>
  <si>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</si>
  <si>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</si>
  <si>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</si>
  <si>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</si>
  <si>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</si>
  <si>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</si>
  <si>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</si>
  <si>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</si>
  <si>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</si>
  <si>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</si>
  <si>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</si>
  <si>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</si>
  <si>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</si>
  <si>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</si>
  <si>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</si>
  <si>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</si>
  <si>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</si>
  <si>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</si>
  <si>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</si>
  <si>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</si>
  <si>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</si>
  <si>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</si>
  <si>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</si>
  <si>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</si>
  <si>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</si>
  <si>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</si>
  <si>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</si>
  <si>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</si>
  <si>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</si>
  <si>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</si>
  <si>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</si>
  <si>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</si>
  <si>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</si>
  <si>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</si>
  <si>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</si>
  <si>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</si>
  <si>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</si>
  <si>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</si>
  <si>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</si>
  <si>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</si>
  <si>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</si>
  <si>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</si>
  <si>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</si>
  <si>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</si>
  <si>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</si>
  <si>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</si>
  <si>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</si>
  <si>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</si>
  <si>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</si>
  <si>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</si>
  <si>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</si>
  <si>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</si>
  <si>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</si>
  <si>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</si>
  <si>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</si>
  <si>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</si>
  <si>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</si>
  <si>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</si>
  <si>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</si>
  <si>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</si>
  <si>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</si>
  <si>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</si>
  <si>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</si>
  <si>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</si>
  <si>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</si>
  <si>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</si>
  <si>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</si>
  <si>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</si>
  <si>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</si>
  <si>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</si>
  <si>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</si>
  <si>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</si>
  <si>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</si>
  <si>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</si>
  <si>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</si>
  <si>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</si>
  <si>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</si>
  <si>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</si>
  <si>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</si>
  <si>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</si>
  <si>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</si>
  <si>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</si>
  <si>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</si>
  <si>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</si>
  <si>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</si>
  <si>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</si>
  <si>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</si>
  <si>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</si>
  <si>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</si>
  <si>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</si>
  <si>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</si>
  <si>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</si>
  <si>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</si>
  <si>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</si>
  <si>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</si>
  <si>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</si>
  <si>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</si>
  <si>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</si>
  <si>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</si>
  <si>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</si>
  <si>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</si>
  <si>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</si>
  <si>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</si>
  <si>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</si>
  <si>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</si>
  <si>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</si>
  <si>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</si>
  <si>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</si>
  <si>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</si>
  <si>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</si>
  <si>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</si>
  <si>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</si>
  <si>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</si>
  <si>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</si>
  <si>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</si>
  <si>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</si>
  <si>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</si>
  <si>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</si>
  <si>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</si>
  <si>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</si>
  <si>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</si>
  <si>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</si>
  <si>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</si>
  <si>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</si>
  <si>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</si>
  <si>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</si>
  <si>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</si>
  <si>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</si>
  <si>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</si>
  <si>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</si>
  <si>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</si>
  <si>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</si>
  <si>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</si>
  <si>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</si>
  <si>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</si>
  <si>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</si>
  <si>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</si>
  <si>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</si>
  <si>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</si>
  <si>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</si>
  <si>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</si>
  <si>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</si>
  <si>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</si>
  <si>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</si>
  <si>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</si>
  <si>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</si>
  <si>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</si>
  <si>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</si>
  <si>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</si>
  <si>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</si>
  <si>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</si>
  <si>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</si>
  <si>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</si>
  <si>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</si>
  <si>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</si>
  <si>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</si>
  <si>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</si>
  <si>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</si>
  <si>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</si>
  <si>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</si>
  <si>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</si>
  <si>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</si>
  <si>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</si>
  <si>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</si>
  <si>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</si>
  <si>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</si>
  <si>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</si>
  <si>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</si>
  <si>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</si>
  <si>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</si>
  <si>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</si>
  <si>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</si>
  <si>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</si>
  <si>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</si>
  <si>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</si>
  <si>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</si>
  <si>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</si>
  <si>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</si>
  <si>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</si>
  <si>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</si>
  <si>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</si>
  <si>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</si>
  <si>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</si>
  <si>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</si>
  <si>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</si>
  <si>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</si>
  <si>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</si>
  <si>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</si>
  <si>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</si>
  <si>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</si>
  <si>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</si>
  <si>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</si>
  <si>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</si>
  <si>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</si>
  <si>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</si>
  <si>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</si>
  <si>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</si>
  <si>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</si>
  <si>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</si>
  <si>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</si>
  <si>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</si>
  <si>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</si>
  <si>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</si>
  <si>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</si>
  <si>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</si>
  <si>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</si>
  <si>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</si>
  <si>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</si>
  <si>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</si>
  <si>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</si>
  <si>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</si>
  <si>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</si>
  <si>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</si>
  <si>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</si>
  <si>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</si>
  <si>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</si>
  <si>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</si>
  <si>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</si>
  <si>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</si>
  <si>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</si>
  <si>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</si>
  <si>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</si>
  <si>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</si>
  <si>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</si>
  <si>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</si>
  <si>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</si>
  <si>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</si>
  <si>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</si>
  <si>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</si>
  <si>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</si>
  <si>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</si>
  <si>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</si>
  <si>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</si>
  <si>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</si>
  <si>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</si>
  <si>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</si>
  <si>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</si>
  <si>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</si>
  <si>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</si>
  <si>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</si>
  <si>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</si>
  <si>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</si>
  <si>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</si>
  <si>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</si>
  <si>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</si>
  <si>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</si>
  <si>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</si>
  <si>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</si>
  <si>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</si>
  <si>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</si>
  <si>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</si>
  <si>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</si>
  <si>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</si>
  <si>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</si>
  <si>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</si>
  <si>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</si>
  <si>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</si>
  <si>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</si>
  <si>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</si>
  <si>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</si>
  <si>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</si>
  <si>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</si>
  <si>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</si>
  <si>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</si>
  <si>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</si>
  <si>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</si>
  <si>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</si>
  <si>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</si>
  <si>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</si>
  <si>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</si>
  <si>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</si>
  <si>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</si>
  <si>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</si>
  <si>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</si>
  <si>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</si>
  <si>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</si>
  <si>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</si>
  <si>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</si>
  <si>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</si>
  <si>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</si>
  <si>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</si>
  <si>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</si>
  <si>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</si>
  <si>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</si>
  <si>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</si>
  <si>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</si>
  <si>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</si>
  <si>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</si>
  <si>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</si>
  <si>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</si>
  <si>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</si>
  <si>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</si>
  <si>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</si>
  <si>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</si>
  <si>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</si>
  <si>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</si>
  <si>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</si>
  <si>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</si>
  <si>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</si>
  <si>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</si>
  <si>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</si>
  <si>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</si>
  <si>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</si>
  <si>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</si>
  <si>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</si>
  <si>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</si>
  <si>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</si>
  <si>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</si>
  <si>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</si>
  <si>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</si>
  <si>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</si>
  <si>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</si>
  <si>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</si>
  <si>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</si>
  <si>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</si>
  <si>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</si>
  <si>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</si>
  <si>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</si>
  <si>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</si>
  <si>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</si>
  <si>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</si>
  <si>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</si>
  <si>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</si>
  <si>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</si>
  <si>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</si>
  <si>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</si>
  <si>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</si>
  <si>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</si>
  <si>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</si>
  <si>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</si>
  <si>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</si>
  <si>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</si>
  <si>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</si>
  <si>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</si>
  <si>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</si>
  <si>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</si>
  <si>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</si>
  <si>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</si>
  <si>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</si>
  <si>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</si>
  <si>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</si>
  <si>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</si>
  <si>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</si>
  <si>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</si>
  <si>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</si>
  <si>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</si>
  <si>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</si>
  <si>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</si>
  <si>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</si>
  <si>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</si>
  <si>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</si>
  <si>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</si>
  <si>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</si>
  <si>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</si>
  <si>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</si>
  <si>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</si>
  <si>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</si>
  <si>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</si>
  <si>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</si>
  <si>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</si>
  <si>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</si>
  <si>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</si>
  <si>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</si>
  <si>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</si>
  <si>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</si>
  <si>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</si>
  <si>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</si>
  <si>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</si>
  <si>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</si>
  <si>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</si>
  <si>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</si>
  <si>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</si>
  <si>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</si>
  <si>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</si>
  <si>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</si>
  <si>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</si>
  <si>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</si>
  <si>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</si>
  <si>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</si>
  <si>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</si>
  <si>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</si>
  <si>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</si>
  <si>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</si>
  <si>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</si>
  <si>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</si>
  <si>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</si>
  <si>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</si>
  <si>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</si>
  <si>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</si>
  <si>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</si>
  <si>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</si>
  <si>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</si>
  <si>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</si>
  <si>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</si>
  <si>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</si>
  <si>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</si>
  <si>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</si>
  <si>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</si>
  <si>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</si>
  <si>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</si>
  <si>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</si>
  <si>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</si>
  <si>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</si>
  <si>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</si>
  <si>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</si>
  <si>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</si>
  <si>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</si>
  <si>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</si>
  <si>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</si>
  <si>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</si>
  <si>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</si>
  <si>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</si>
  <si>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</si>
  <si>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</si>
  <si>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</si>
  <si>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</si>
  <si>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</si>
  <si>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</si>
  <si>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</si>
  <si>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</si>
  <si>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</si>
  <si>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</si>
  <si>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</si>
  <si>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</si>
  <si>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</si>
  <si>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</si>
  <si>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</si>
  <si>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</si>
  <si>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</si>
  <si>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</si>
  <si>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</si>
  <si>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</si>
  <si>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</si>
  <si>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</si>
  <si>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</si>
  <si>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</si>
  <si>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</si>
  <si>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</si>
  <si>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</si>
  <si>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</si>
  <si>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</si>
  <si>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</si>
  <si>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</si>
  <si>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</si>
  <si>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</si>
  <si>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</si>
  <si>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</si>
  <si>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</si>
  <si>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</si>
  <si>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</si>
  <si>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</si>
  <si>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</si>
  <si>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</si>
  <si>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</si>
  <si>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</si>
  <si>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</si>
  <si>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</si>
  <si>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</si>
  <si>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</si>
  <si>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</si>
  <si>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</si>
  <si>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</si>
  <si>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</si>
  <si>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</si>
  <si>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</si>
  <si>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</si>
  <si>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</si>
  <si>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</si>
  <si>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</si>
  <si>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</si>
  <si>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</si>
  <si>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</si>
  <si>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</si>
  <si>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</si>
  <si>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</si>
  <si>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</si>
  <si>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</si>
  <si>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</si>
  <si>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</si>
  <si>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</si>
  <si>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</si>
  <si>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</si>
  <si>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</si>
  <si>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</si>
  <si>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</si>
  <si>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</si>
  <si>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</si>
  <si>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</si>
  <si>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</si>
  <si>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</si>
  <si>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</si>
  <si>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</si>
  <si>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</si>
  <si>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</si>
  <si>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</si>
  <si>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</si>
  <si>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</si>
  <si>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</si>
  <si>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</si>
  <si>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</si>
  <si>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</si>
  <si>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</si>
  <si>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</si>
  <si>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</si>
  <si>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</si>
  <si>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</si>
  <si>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</si>
  <si>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</si>
  <si>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</si>
  <si>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</si>
  <si>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</si>
  <si>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</si>
  <si>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</si>
  <si>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</si>
  <si>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</si>
  <si>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</si>
  <si>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</si>
  <si>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</si>
  <si>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</si>
  <si>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</si>
  <si>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</si>
  <si>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</si>
  <si>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</si>
  <si>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</si>
  <si>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</si>
  <si>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</si>
  <si>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</si>
  <si>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</si>
  <si>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</si>
  <si>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</si>
  <si>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</si>
  <si>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</si>
  <si>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</si>
  <si>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</si>
  <si>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</si>
  <si>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</si>
  <si>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</si>
  <si>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</si>
  <si>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</si>
  <si>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</si>
  <si>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</si>
  <si>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</si>
  <si>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</si>
  <si>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</si>
  <si>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</si>
  <si>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</si>
  <si>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</si>
  <si>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</si>
  <si>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</si>
  <si>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</si>
  <si>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</si>
  <si>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</si>
  <si>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</si>
  <si>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</si>
  <si>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</si>
  <si>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</si>
  <si>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</si>
  <si>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</si>
  <si>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</si>
  <si>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</si>
  <si>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</si>
  <si>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</si>
  <si>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</si>
  <si>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</si>
  <si>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</si>
  <si>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</si>
  <si>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</si>
  <si>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</si>
  <si>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</si>
  <si>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</si>
  <si>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</si>
  <si>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</si>
  <si>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</si>
  <si>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</si>
  <si>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</si>
  <si>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</si>
  <si>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</si>
  <si>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</si>
  <si>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</si>
  <si>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</si>
  <si>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</si>
  <si>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</si>
  <si>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</si>
  <si>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</si>
  <si>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</si>
  <si>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</si>
  <si>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</si>
  <si>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</si>
  <si>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</si>
  <si>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</si>
  <si>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</si>
  <si>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</si>
  <si>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</si>
  <si>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</si>
  <si>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</si>
  <si>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</si>
  <si>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</si>
  <si>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</si>
  <si>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</si>
  <si>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</si>
  <si>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</si>
  <si>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</si>
  <si>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</si>
  <si>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</si>
  <si>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</si>
  <si>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</si>
  <si>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</si>
  <si>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</si>
  <si>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</si>
  <si>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</si>
  <si>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</si>
  <si>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</si>
  <si>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</si>
  <si>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</si>
  <si>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</si>
  <si>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</si>
  <si>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</si>
  <si>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</si>
  <si>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</si>
  <si>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</si>
  <si>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</si>
  <si>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</si>
  <si>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</si>
  <si>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</si>
  <si>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</si>
  <si>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</si>
  <si>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</si>
  <si>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</si>
  <si>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</si>
  <si>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</si>
  <si>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</si>
  <si>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</si>
  <si>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</si>
  <si>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</si>
  <si>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</si>
  <si>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</si>
  <si>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</si>
  <si>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</si>
  <si>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</si>
  <si>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</si>
  <si>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</si>
  <si>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</si>
  <si>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</si>
  <si>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</si>
  <si>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</si>
  <si>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</si>
  <si>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</si>
  <si>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</si>
  <si>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</si>
  <si>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</si>
  <si>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</si>
  <si>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</si>
  <si>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</si>
  <si>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</si>
  <si>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</si>
  <si>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</si>
  <si>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</si>
  <si>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</si>
  <si>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</si>
  <si>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</si>
  <si>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</si>
  <si>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</si>
  <si>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</si>
  <si>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</si>
  <si>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</si>
  <si>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</si>
  <si>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</si>
  <si>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</si>
  <si>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</si>
  <si>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</si>
  <si>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</si>
  <si>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</si>
  <si>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</si>
  <si>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</si>
  <si>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</si>
  <si>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</si>
  <si>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</si>
  <si>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</si>
  <si>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</si>
  <si>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</si>
  <si>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</si>
  <si>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</si>
  <si>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</si>
  <si>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</si>
  <si>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</si>
  <si>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</si>
  <si>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</si>
  <si>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</si>
  <si>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</si>
  <si>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</si>
  <si>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</si>
  <si>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</si>
  <si>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</si>
  <si>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</si>
  <si>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</si>
  <si>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</si>
  <si>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</si>
  <si>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</si>
  <si>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</si>
  <si>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</si>
  <si>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</si>
  <si>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</si>
  <si>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</si>
  <si>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</si>
  <si>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</si>
  <si>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</si>
  <si>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</si>
  <si>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</si>
  <si>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</si>
  <si>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</si>
  <si>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</si>
  <si>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</si>
  <si>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</si>
  <si>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</si>
  <si>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</si>
  <si>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</si>
  <si>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</si>
  <si>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</si>
  <si>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</si>
  <si>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</si>
  <si>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</si>
  <si>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</si>
  <si>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</si>
  <si>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</si>
  <si>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</si>
  <si>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</si>
  <si>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</si>
  <si>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</si>
  <si>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</si>
  <si>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</si>
  <si>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</si>
  <si>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</si>
  <si>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</si>
  <si>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</si>
  <si>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</si>
  <si>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</si>
  <si>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</si>
  <si>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</si>
  <si>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</si>
  <si>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</si>
  <si>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</si>
  <si>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</si>
  <si>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</si>
  <si>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</si>
  <si>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</si>
  <si>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</si>
  <si>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</si>
  <si>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</si>
  <si>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</si>
  <si>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</si>
  <si>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</si>
  <si>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</si>
  <si>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</si>
  <si>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</si>
  <si>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</si>
  <si>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</si>
  <si>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</si>
  <si>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</si>
  <si>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</si>
  <si>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</si>
  <si>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</si>
  <si>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</si>
  <si>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</si>
  <si>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</si>
  <si>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</si>
  <si>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</si>
  <si>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</si>
  <si>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</si>
  <si>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</si>
  <si>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</si>
  <si>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</si>
  <si>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</si>
  <si>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</si>
  <si>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</si>
  <si>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</si>
  <si>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</si>
  <si>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</si>
  <si>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</si>
  <si>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</si>
  <si>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</si>
  <si>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</si>
  <si>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</si>
  <si>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</si>
  <si>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</si>
  <si>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</si>
  <si>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</si>
  <si>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</si>
  <si>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</si>
  <si>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</si>
  <si>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</si>
  <si>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</si>
  <si>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</si>
  <si>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</si>
  <si>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</si>
  <si>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</si>
  <si>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</si>
  <si>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</si>
  <si>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</si>
  <si>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</si>
  <si>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</si>
  <si>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</si>
  <si>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</si>
  <si>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</si>
  <si>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</si>
  <si>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</si>
  <si>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</si>
  <si>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</si>
  <si>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</si>
  <si>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</si>
  <si>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</si>
  <si>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</si>
  <si>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</si>
  <si>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</si>
  <si>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</si>
  <si>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</si>
  <si>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</si>
  <si>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</si>
  <si>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</si>
  <si>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</si>
  <si>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</si>
  <si>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</si>
  <si>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</si>
  <si>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</si>
  <si>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</si>
  <si>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</si>
  <si>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</si>
  <si>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</si>
  <si>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</si>
  <si>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</si>
  <si>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</si>
  <si>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</si>
  <si>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</si>
  <si>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</si>
  <si>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</si>
  <si>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</si>
  <si>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</si>
  <si>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</si>
  <si>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</si>
  <si>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</si>
  <si>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</si>
  <si>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</si>
  <si>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</si>
  <si>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</si>
  <si>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</si>
  <si>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</si>
  <si>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</si>
  <si>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</si>
  <si>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</si>
  <si>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</si>
  <si>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</si>
  <si>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</si>
  <si>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</si>
  <si>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</si>
  <si>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</si>
  <si>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</si>
  <si>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</si>
  <si>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</si>
  <si>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</si>
  <si>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</si>
  <si>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</si>
  <si>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</si>
  <si>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</si>
  <si>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</si>
  <si>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</si>
  <si>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</si>
  <si>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</si>
  <si>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</si>
  <si>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</si>
  <si>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</si>
  <si>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</si>
  <si>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</si>
  <si>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</si>
  <si>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</si>
  <si>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</si>
  <si>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</si>
  <si>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</si>
  <si>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</si>
  <si>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</si>
  <si>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</si>
  <si>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</si>
  <si>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</si>
  <si>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</si>
  <si>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</si>
  <si>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</si>
  <si>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</si>
  <si>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</si>
  <si>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</si>
  <si>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</si>
  <si>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</si>
  <si>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</si>
  <si>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</si>
  <si>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</si>
  <si>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</si>
  <si>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</si>
  <si>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</si>
  <si>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</si>
  <si>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</si>
  <si>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</si>
  <si>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</si>
  <si>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</si>
  <si>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</si>
  <si>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</si>
  <si>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</si>
  <si>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</si>
  <si>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</si>
  <si>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</si>
  <si>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</si>
  <si>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</si>
  <si>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</si>
  <si>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</si>
  <si>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</si>
  <si>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</si>
  <si>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</si>
  <si>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</si>
  <si>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</si>
  <si>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</si>
  <si>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</si>
  <si>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</si>
  <si>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</si>
  <si>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</si>
  <si>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</si>
  <si>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</si>
  <si>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</si>
  <si>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</si>
  <si>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</si>
  <si>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</si>
  <si>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</si>
  <si>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</si>
  <si>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</si>
  <si>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</si>
  <si>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</si>
  <si>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</si>
  <si>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</si>
  <si>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</si>
  <si>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</si>
  <si>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</si>
  <si>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</si>
  <si>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</si>
  <si>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</si>
  <si>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</si>
  <si>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</si>
  <si>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</si>
  <si>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</si>
  <si>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</si>
  <si>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</si>
  <si>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</si>
  <si>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</si>
  <si>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</si>
  <si>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</si>
  <si>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</si>
  <si>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</si>
  <si>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</si>
  <si>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</si>
  <si>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</si>
  <si>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</si>
  <si>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</si>
  <si>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</si>
  <si>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</si>
  <si>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</si>
  <si>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</si>
  <si>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</si>
  <si>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</si>
  <si>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</si>
  <si>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</si>
  <si>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</si>
  <si>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</si>
  <si>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</si>
  <si>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</si>
  <si>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</si>
  <si>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</si>
  <si>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</si>
  <si>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</si>
  <si>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</si>
  <si>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</si>
  <si>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</si>
  <si>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</si>
  <si>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</si>
  <si>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</si>
  <si>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</si>
  <si>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</si>
  <si>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</si>
  <si>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</si>
  <si>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</si>
  <si>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</si>
  <si>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</si>
  <si>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</si>
  <si>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</si>
  <si>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</si>
  <si>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</si>
  <si>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</si>
  <si>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</si>
  <si>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</si>
  <si>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</si>
  <si>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</si>
  <si>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</si>
  <si>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</si>
  <si>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</si>
  <si>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</si>
  <si>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</si>
  <si>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</si>
  <si>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</si>
  <si>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</si>
  <si>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</si>
  <si>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</si>
  <si>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</si>
  <si>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</si>
  <si>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</si>
  <si>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</si>
  <si>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</si>
  <si>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</si>
  <si>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</si>
  <si>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</si>
  <si>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</si>
  <si>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</si>
  <si>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</si>
  <si>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</si>
  <si>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</si>
  <si>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</si>
  <si>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</si>
  <si>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</si>
  <si>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</si>
  <si>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</si>
  <si>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</si>
  <si>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</si>
  <si>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</si>
  <si>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</si>
  <si>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</si>
  <si>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</si>
  <si>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</si>
  <si>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</si>
  <si>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</si>
  <si>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</si>
  <si>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</si>
  <si>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</si>
  <si>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</si>
  <si>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</si>
  <si>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</si>
  <si>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</si>
  <si>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</si>
  <si>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</si>
  <si>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</si>
  <si>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</si>
  <si>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</si>
  <si>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</si>
  <si>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</si>
  <si>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</si>
  <si>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</si>
  <si>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</si>
  <si>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</si>
  <si>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</si>
  <si>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</si>
  <si>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</si>
  <si>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</si>
  <si>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</si>
  <si>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</si>
  <si>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</si>
  <si>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</si>
  <si>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</si>
  <si>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</si>
  <si>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</si>
  <si>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</si>
  <si>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</si>
  <si>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</si>
  <si>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</si>
  <si>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</si>
  <si>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</si>
  <si>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</si>
  <si>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</si>
  <si>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</si>
  <si>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</si>
  <si>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</si>
  <si>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</si>
  <si>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</si>
  <si>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</si>
  <si>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</si>
  <si>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</si>
  <si>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</si>
  <si>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</si>
  <si>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</si>
  <si>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</si>
  <si>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</si>
  <si>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</si>
  <si>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</si>
  <si>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</si>
  <si>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</si>
  <si>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</si>
  <si>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</si>
  <si>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</si>
  <si>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</si>
  <si>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</si>
  <si>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</si>
  <si>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</si>
  <si>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</si>
  <si>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</si>
  <si>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</si>
  <si>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</si>
  <si>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</si>
  <si>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</si>
  <si>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</si>
  <si>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</si>
  <si>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</si>
  <si>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</si>
  <si>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</si>
  <si>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</si>
  <si>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</si>
  <si>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</si>
  <si>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</si>
  <si>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</si>
  <si>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</si>
  <si>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</si>
  <si>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</si>
  <si>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</si>
  <si>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</si>
  <si>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</si>
  <si>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</si>
  <si>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</si>
  <si>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</si>
  <si>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</si>
  <si>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</si>
  <si>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</si>
  <si>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</si>
  <si>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</si>
  <si>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</si>
  <si>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</si>
  <si>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</si>
  <si>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</si>
  <si>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</si>
  <si>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</si>
  <si>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</si>
  <si>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</si>
  <si>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</si>
  <si>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</si>
  <si>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</si>
  <si>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</si>
  <si>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</si>
  <si>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</si>
  <si>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</si>
  <si>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</si>
  <si>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</si>
  <si>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</si>
  <si>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</si>
  <si>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</si>
  <si>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</si>
  <si>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</si>
  <si>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</si>
  <si>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</si>
  <si>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</si>
  <si>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</si>
  <si>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</si>
  <si>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</si>
  <si>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</si>
  <si>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</si>
  <si>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</si>
  <si>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</si>
  <si>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</si>
  <si>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</si>
  <si>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</si>
  <si>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</si>
  <si>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</si>
  <si>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</si>
  <si>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</si>
  <si>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</si>
  <si>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</si>
  <si>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</si>
  <si>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</si>
  <si>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</si>
  <si>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</si>
  <si>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</si>
  <si>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</si>
  <si>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</si>
  <si>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</si>
  <si>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</si>
  <si>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</si>
  <si>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</si>
  <si>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</si>
  <si>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</si>
  <si>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</si>
  <si>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</si>
  <si>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</si>
  <si>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</si>
  <si>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</si>
  <si>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</si>
  <si>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</si>
  <si>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</si>
  <si>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</si>
  <si>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</si>
  <si>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</si>
  <si>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</si>
  <si>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</si>
  <si>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</si>
  <si>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</si>
  <si>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</si>
  <si>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</si>
  <si>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</si>
  <si>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</si>
  <si>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</si>
  <si>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</si>
  <si>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</si>
  <si>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</si>
  <si>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</si>
  <si>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</si>
  <si>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</si>
  <si>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</si>
  <si>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</si>
  <si>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</si>
  <si>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</si>
  <si>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</si>
  <si>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</si>
  <si>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</si>
  <si>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</si>
  <si>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</si>
  <si>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</si>
  <si>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</si>
  <si>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</si>
  <si>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</si>
  <si>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</si>
  <si>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</si>
  <si>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</si>
  <si>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</si>
  <si>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</si>
  <si>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</si>
  <si>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</si>
  <si>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</si>
  <si>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</si>
  <si>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</si>
  <si>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</si>
  <si>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</si>
  <si>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</si>
  <si>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</si>
  <si>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</si>
  <si>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</si>
  <si>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</si>
  <si>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</si>
  <si>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</si>
  <si>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</si>
  <si>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</si>
  <si>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</si>
  <si>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</si>
  <si>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</si>
  <si>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</si>
  <si>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</si>
  <si>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</si>
  <si>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</si>
  <si>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</si>
  <si>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</si>
  <si>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</si>
  <si>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</si>
  <si>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</si>
  <si>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</si>
  <si>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</si>
  <si>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</si>
  <si>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</si>
  <si>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</si>
  <si>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</si>
  <si>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</si>
  <si>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</si>
  <si>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</si>
  <si>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</si>
  <si>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</si>
  <si>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</si>
  <si>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</si>
  <si>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</si>
  <si>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</si>
  <si>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</si>
  <si>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</si>
  <si>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</si>
  <si>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</si>
  <si>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</si>
  <si>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</si>
  <si>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</si>
  <si>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</si>
  <si>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</si>
  <si>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</si>
  <si>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</si>
  <si>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</si>
  <si>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</si>
  <si>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</si>
  <si>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</si>
  <si>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</si>
  <si>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</si>
  <si>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</si>
  <si>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</si>
  <si>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</si>
  <si>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</si>
  <si>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</si>
  <si>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</si>
  <si>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</si>
  <si>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</si>
  <si>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</si>
  <si>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</si>
  <si>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</si>
  <si>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</si>
  <si>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</si>
  <si>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</si>
  <si>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</si>
  <si>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</si>
  <si>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</si>
  <si>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</si>
  <si>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</si>
  <si>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</si>
  <si>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</si>
  <si>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</si>
  <si>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</si>
  <si>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</si>
  <si>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</si>
  <si>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</si>
  <si>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</si>
  <si>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</si>
  <si>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</si>
  <si>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</si>
  <si>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</si>
  <si>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</si>
  <si>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</si>
  <si>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</si>
  <si>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</si>
  <si>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</si>
  <si>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</si>
  <si>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</si>
  <si>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</si>
  <si>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</si>
  <si>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</si>
  <si>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</si>
  <si>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</si>
  <si>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</si>
  <si>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</si>
  <si>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</si>
  <si>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</si>
  <si>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</si>
  <si>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</si>
  <si>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</si>
  <si>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</si>
  <si>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</si>
  <si>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</si>
  <si>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</si>
  <si>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</si>
  <si>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</si>
  <si>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</si>
  <si>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</si>
  <si>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</si>
  <si>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</si>
  <si>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</si>
  <si>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</si>
  <si>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</si>
  <si>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</si>
  <si>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</si>
  <si>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</si>
  <si>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</si>
  <si>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</si>
  <si>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</si>
  <si>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</si>
  <si>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</si>
  <si>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</si>
  <si>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</si>
  <si>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</si>
  <si>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</si>
  <si>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</si>
  <si>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</si>
  <si>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</si>
  <si>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</si>
  <si>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</si>
  <si>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</si>
  <si>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</si>
  <si>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</si>
  <si>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</si>
  <si>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</si>
  <si>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</si>
  <si>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</si>
  <si>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</si>
  <si>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</si>
  <si>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</si>
  <si>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</si>
  <si>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</si>
  <si>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</si>
  <si>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</si>
  <si>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</si>
  <si>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</si>
  <si>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</si>
  <si>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</si>
  <si>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</si>
  <si>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</si>
  <si>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</si>
  <si>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</si>
  <si>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</si>
  <si>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</si>
  <si>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</si>
  <si>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</si>
  <si>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</si>
  <si>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</si>
  <si>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</si>
  <si>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</si>
  <si>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</si>
  <si>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</si>
  <si>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</si>
  <si>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</si>
  <si>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</si>
  <si>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</si>
  <si>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</si>
  <si>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</si>
  <si>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</si>
  <si>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</si>
  <si>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</si>
  <si>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</si>
  <si>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</si>
  <si>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</si>
  <si>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</si>
  <si>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</si>
  <si>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</si>
  <si>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</si>
  <si>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</si>
  <si>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</si>
  <si>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</si>
  <si>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</si>
  <si>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</si>
  <si>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</si>
  <si>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</si>
  <si>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</si>
  <si>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</si>
  <si>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</si>
  <si>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</si>
  <si>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</si>
  <si>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</si>
  <si>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</si>
  <si>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</si>
  <si>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</si>
  <si>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</si>
  <si>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</si>
  <si>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</si>
  <si>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</si>
  <si>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</si>
  <si>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</si>
  <si>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</si>
  <si>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</si>
  <si>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</si>
  <si>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</si>
  <si>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</si>
  <si>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</si>
  <si>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</si>
  <si>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</si>
  <si>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</si>
  <si>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</si>
  <si>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</si>
  <si>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</si>
  <si>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</si>
  <si>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</si>
  <si>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</si>
  <si>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</si>
  <si>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</si>
  <si>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</si>
  <si>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</si>
  <si>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</si>
  <si>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</si>
  <si>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</si>
  <si>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</si>
  <si>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</si>
  <si>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</si>
  <si>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</si>
  <si>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</si>
  <si>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</si>
  <si>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</si>
  <si>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</si>
  <si>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</si>
  <si>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</si>
  <si>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</si>
  <si>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</si>
  <si>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</si>
  <si>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</si>
  <si>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</si>
  <si>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</si>
  <si>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</si>
  <si>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</si>
  <si>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</si>
  <si>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</si>
  <si>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</si>
  <si>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</si>
  <si>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</si>
  <si>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</si>
  <si>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</si>
  <si>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</si>
  <si>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</si>
  <si>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</si>
  <si>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</si>
  <si>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</si>
  <si>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</si>
  <si>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</si>
  <si>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</si>
  <si>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</si>
  <si>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</si>
  <si>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</si>
  <si>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</si>
  <si>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</si>
  <si>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</si>
  <si>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</si>
  <si>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</si>
  <si>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</si>
  <si>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</si>
  <si>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</si>
  <si>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</si>
  <si>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</si>
  <si>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</si>
  <si>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</si>
  <si>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</si>
  <si>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</si>
  <si>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</si>
  <si>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</si>
  <si>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</si>
  <si>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</si>
  <si>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</si>
  <si>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</si>
  <si>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</si>
  <si>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</si>
  <si>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</si>
  <si>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</si>
  <si>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</si>
  <si>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</si>
  <si>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</si>
  <si>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</si>
  <si>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</si>
  <si>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</si>
  <si>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</si>
  <si>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</si>
  <si>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</si>
  <si>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</si>
  <si>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</si>
  <si>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</si>
  <si>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</si>
  <si>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</si>
  <si>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</si>
  <si>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</si>
  <si>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</si>
  <si>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</si>
  <si>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</si>
  <si>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</si>
  <si>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</si>
  <si>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</si>
  <si>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</si>
  <si>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</si>
  <si>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</si>
  <si>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</si>
  <si>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</si>
  <si>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</si>
  <si>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</si>
  <si>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</si>
  <si>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</si>
  <si>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</si>
  <si>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</si>
  <si>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</si>
  <si>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</si>
  <si>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</si>
  <si>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</si>
  <si>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</si>
  <si>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</si>
  <si>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</si>
  <si>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</si>
  <si>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</si>
  <si>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</si>
  <si>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</si>
  <si>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</si>
  <si>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</si>
  <si>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</si>
  <si>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</si>
  <si>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</si>
  <si>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</si>
  <si>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</si>
  <si>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</si>
  <si>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</si>
  <si>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</si>
  <si>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</si>
  <si>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</si>
  <si>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</si>
  <si>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</si>
  <si>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</si>
  <si>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</si>
  <si>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</si>
  <si>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</si>
  <si>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</si>
  <si>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</si>
  <si>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</si>
  <si>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</si>
  <si>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</si>
  <si>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</si>
  <si>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</si>
  <si>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</si>
  <si>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</si>
  <si>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</si>
  <si>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</si>
  <si>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</si>
  <si>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</si>
  <si>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</si>
  <si>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</si>
  <si>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</si>
  <si>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</si>
  <si>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</si>
  <si>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</si>
  <si>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</si>
  <si>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</si>
  <si>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</si>
  <si>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</si>
  <si>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</si>
  <si>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</si>
  <si>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</si>
  <si>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</si>
  <si>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</si>
  <si>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</si>
  <si>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</si>
  <si>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</si>
  <si>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</si>
  <si>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</si>
  <si>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</si>
  <si>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</si>
  <si>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</si>
  <si>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</si>
  <si>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</si>
  <si>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</si>
  <si>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</si>
  <si>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</si>
  <si>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</si>
  <si>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</si>
  <si>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</si>
  <si>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</si>
  <si>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</si>
  <si>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</si>
  <si>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</si>
  <si>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</si>
  <si>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</si>
  <si>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</si>
  <si>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</si>
  <si>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</si>
  <si>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</si>
  <si>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</si>
  <si>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</si>
  <si>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</si>
  <si>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</si>
  <si>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</si>
  <si>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</si>
  <si>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</si>
  <si>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</si>
  <si>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</si>
  <si>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</si>
  <si>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</si>
  <si>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</si>
  <si>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</si>
  <si>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</si>
  <si>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</si>
  <si>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</si>
  <si>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</si>
  <si>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</si>
  <si>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</si>
  <si>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</si>
  <si>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</si>
  <si>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</si>
  <si>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</si>
  <si>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</si>
  <si>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</si>
  <si>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</si>
  <si>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</si>
  <si>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</si>
  <si>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</si>
  <si>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</si>
  <si>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</si>
  <si>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</si>
  <si>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</si>
  <si>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</si>
  <si>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</si>
  <si>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</si>
  <si>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</si>
  <si>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</si>
  <si>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</si>
  <si>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</si>
  <si>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</si>
  <si>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</si>
  <si>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</si>
  <si>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</si>
  <si>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</si>
  <si>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</si>
  <si>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</si>
  <si>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</si>
  <si>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</si>
  <si>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</si>
  <si>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</si>
  <si>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</si>
  <si>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</si>
  <si>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</si>
  <si>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</si>
  <si>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</si>
  <si>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</si>
  <si>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</si>
  <si>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</si>
  <si>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</si>
  <si>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</si>
  <si>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</si>
  <si>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</si>
  <si>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</si>
  <si>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</si>
  <si>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</si>
  <si>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</si>
  <si>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</si>
  <si>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</si>
  <si>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</si>
  <si>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</si>
  <si>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</si>
  <si>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</si>
  <si>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</si>
  <si>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</si>
  <si>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</si>
  <si>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</si>
  <si>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</si>
  <si>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</si>
  <si>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</si>
  <si>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</si>
  <si>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</si>
  <si>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</si>
  <si>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</si>
  <si>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</si>
  <si>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</si>
  <si>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</si>
  <si>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</si>
  <si>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</si>
  <si>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</si>
  <si>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</si>
  <si>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</si>
  <si>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</si>
  <si>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</si>
  <si>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</si>
  <si>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</si>
  <si>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</si>
  <si>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</si>
  <si>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</si>
  <si>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</si>
  <si>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</si>
  <si>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</si>
  <si>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</si>
  <si>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</si>
  <si>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</si>
  <si>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</si>
  <si>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</si>
  <si>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</si>
  <si>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</si>
  <si>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</si>
  <si>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</si>
  <si>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</si>
  <si>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</si>
  <si>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</si>
  <si>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</si>
  <si>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</si>
  <si>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</si>
  <si>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</si>
  <si>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</si>
  <si>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</si>
  <si>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</si>
  <si>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</si>
  <si>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</si>
  <si>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</si>
  <si>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</si>
  <si>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</si>
  <si>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</si>
  <si>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</si>
  <si>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</si>
  <si>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</si>
  <si>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</si>
  <si>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</si>
  <si>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</si>
  <si>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</si>
  <si>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</si>
  <si>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</si>
  <si>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</si>
  <si>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</si>
  <si>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</si>
  <si>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</si>
  <si>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</si>
  <si>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</si>
  <si>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</si>
  <si>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</si>
  <si>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</si>
  <si>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</si>
  <si>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</si>
  <si>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</si>
  <si>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</si>
  <si>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</si>
  <si>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</si>
  <si>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</si>
  <si>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</si>
  <si>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</si>
  <si>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</si>
  <si>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</si>
  <si>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</si>
  <si>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</si>
  <si>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</si>
  <si>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</si>
  <si>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</si>
  <si>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</si>
  <si>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</si>
  <si>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</si>
  <si>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</si>
  <si>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</si>
  <si>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</si>
  <si>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</si>
  <si>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</si>
  <si>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</si>
  <si>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</si>
  <si>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</si>
  <si>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</si>
  <si>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</si>
  <si>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</si>
  <si>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</si>
  <si>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</si>
  <si>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</si>
  <si>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</si>
  <si>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</si>
  <si>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</si>
  <si>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</si>
  <si>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</si>
  <si>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</si>
  <si>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</si>
  <si>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</si>
  <si>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</si>
  <si>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</si>
  <si>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</si>
  <si>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</si>
  <si>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</si>
  <si>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</si>
  <si>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</si>
  <si>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</si>
  <si>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</si>
  <si>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</si>
  <si>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</si>
  <si>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</si>
  <si>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</si>
  <si>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</si>
  <si>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</si>
  <si>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</si>
  <si>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</si>
  <si>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</si>
  <si>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</si>
  <si>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</si>
  <si>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</si>
  <si>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</si>
  <si>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</si>
  <si>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</si>
  <si>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</si>
  <si>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</si>
  <si>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</si>
  <si>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</si>
  <si>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</si>
  <si>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</si>
  <si>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</si>
  <si>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</si>
  <si>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</si>
  <si>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</si>
  <si>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</si>
  <si>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</si>
  <si>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</si>
  <si>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</si>
  <si>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</si>
  <si>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</si>
  <si>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</si>
  <si>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</si>
  <si>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</si>
  <si>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</si>
  <si>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</si>
  <si>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</si>
  <si>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</si>
  <si>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</si>
  <si>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</si>
  <si>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</si>
  <si>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</si>
  <si>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</si>
  <si>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</si>
  <si>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</si>
  <si>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</si>
  <si>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</si>
  <si>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</si>
  <si>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</si>
  <si>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</si>
  <si>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</si>
  <si>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</si>
  <si>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</si>
  <si>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</si>
  <si>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</si>
  <si>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</si>
  <si>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</si>
  <si>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</si>
  <si>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</si>
  <si>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</si>
  <si>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</si>
  <si>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</si>
  <si>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</si>
  <si>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</si>
  <si>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</si>
  <si>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</si>
  <si>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</si>
  <si>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</si>
  <si>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</si>
  <si>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</si>
  <si>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</si>
  <si>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</si>
  <si>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</si>
  <si>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</si>
  <si>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</si>
  <si>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</si>
  <si>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</si>
  <si>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</si>
  <si>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</si>
  <si>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</si>
  <si>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</si>
  <si>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</si>
  <si>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</si>
  <si>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</si>
  <si>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</si>
  <si>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</si>
  <si>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</si>
  <si>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</si>
  <si>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</si>
  <si>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</si>
  <si>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</si>
  <si>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</si>
  <si>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</si>
  <si>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</si>
  <si>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</si>
  <si>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</si>
  <si>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</si>
  <si>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</si>
  <si>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</si>
  <si>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</si>
  <si>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</si>
  <si>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</si>
  <si>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</si>
  <si>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</si>
  <si>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</si>
  <si>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</si>
  <si>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</si>
  <si>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</si>
  <si>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</si>
  <si>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</si>
  <si>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</si>
  <si>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</si>
  <si>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</si>
  <si>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</si>
  <si>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</si>
  <si>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</si>
  <si>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</si>
  <si>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</si>
  <si>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</si>
  <si>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</si>
  <si>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</si>
  <si>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</si>
  <si>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</si>
  <si>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</si>
  <si>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</si>
  <si>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</si>
  <si>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</si>
  <si>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</si>
  <si>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</si>
  <si>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</si>
  <si>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</si>
  <si>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</si>
  <si>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</si>
  <si>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</si>
  <si>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</si>
  <si>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</si>
  <si>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</si>
  <si>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</si>
  <si>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</si>
  <si>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</si>
  <si>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</si>
  <si>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</si>
  <si>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</si>
  <si>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</si>
  <si>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</si>
  <si>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</si>
  <si>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</si>
  <si>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</si>
  <si>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</si>
  <si>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</si>
  <si>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</si>
  <si>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</si>
  <si>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</si>
  <si>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</si>
  <si>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</si>
  <si>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</si>
  <si>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</si>
  <si>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</si>
  <si>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</si>
  <si>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</si>
  <si>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</si>
  <si>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</si>
  <si>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</si>
  <si>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</si>
  <si>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</si>
  <si>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</si>
  <si>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</si>
  <si>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</si>
  <si>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</si>
  <si>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</si>
  <si>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</si>
  <si>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</si>
  <si>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</si>
  <si>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</si>
  <si>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</si>
  <si>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</si>
  <si>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</si>
  <si>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</si>
  <si>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</si>
  <si>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</si>
  <si>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</si>
  <si>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</si>
  <si>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</si>
  <si>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</si>
  <si>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</si>
  <si>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</si>
  <si>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</si>
  <si>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</si>
  <si>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</si>
  <si>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</si>
  <si>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</si>
  <si>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</si>
  <si>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</si>
  <si>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</si>
  <si>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</si>
  <si>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</si>
  <si>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</si>
  <si>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</si>
  <si>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</si>
  <si>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</si>
  <si>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</si>
  <si>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</si>
  <si>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</si>
  <si>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</si>
  <si>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</si>
  <si>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</si>
  <si>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</si>
  <si>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</si>
  <si>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</si>
  <si>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</si>
  <si>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</si>
  <si>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</si>
  <si>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</si>
  <si>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</si>
  <si>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</si>
  <si>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</si>
  <si>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</si>
  <si>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</si>
  <si>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</si>
  <si>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</si>
  <si>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</si>
  <si>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</si>
  <si>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</si>
  <si>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</si>
  <si>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</si>
  <si>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</si>
  <si>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</si>
  <si>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</si>
  <si>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</si>
  <si>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</si>
  <si>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</si>
  <si>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</si>
  <si>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</si>
  <si>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</si>
  <si>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</si>
  <si>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</si>
  <si>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</si>
  <si>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</si>
  <si>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</si>
  <si>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</si>
  <si>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</si>
  <si>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</si>
  <si>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</si>
  <si>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</si>
  <si>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</si>
  <si>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</si>
  <si>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</si>
  <si>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</si>
  <si>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</si>
  <si>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</si>
  <si>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</si>
  <si>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</si>
  <si>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</si>
  <si>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</si>
  <si>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</si>
  <si>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</si>
  <si>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</si>
  <si>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</si>
  <si>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</si>
  <si>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</si>
  <si>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</si>
  <si>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</si>
  <si>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</si>
  <si>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</si>
  <si>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</si>
  <si>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</si>
  <si>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</si>
  <si>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</si>
  <si>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</si>
  <si>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</si>
  <si>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</si>
  <si>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</si>
  <si>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</si>
  <si>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</si>
  <si>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</si>
  <si>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</si>
  <si>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</si>
  <si>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</si>
  <si>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</si>
  <si>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</si>
  <si>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</si>
  <si>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</si>
  <si>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</si>
  <si>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</si>
  <si>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</si>
  <si>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</si>
  <si>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</si>
  <si>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</si>
  <si>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</si>
  <si>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</si>
  <si>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</si>
  <si>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</si>
  <si>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</si>
  <si>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</si>
  <si>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</si>
  <si>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</si>
  <si>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</si>
  <si>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</si>
  <si>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</si>
  <si>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</si>
  <si>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</si>
  <si>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</si>
  <si>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</si>
  <si>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</si>
  <si>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</si>
  <si>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</si>
  <si>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</si>
  <si>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</si>
  <si>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</si>
  <si>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</si>
  <si>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</si>
  <si>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</si>
  <si>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</si>
  <si>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</si>
  <si>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</si>
  <si>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</si>
  <si>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</si>
  <si>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</si>
  <si>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</si>
  <si>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</si>
  <si>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</si>
  <si>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</si>
  <si>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</si>
  <si>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</si>
  <si>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</si>
  <si>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</si>
  <si>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</si>
  <si>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</si>
  <si>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</si>
  <si>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</si>
  <si>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</si>
  <si>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</si>
  <si>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</si>
  <si>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</si>
  <si>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</si>
  <si>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</si>
  <si>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</si>
  <si>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</si>
  <si>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</si>
  <si>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</si>
  <si>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</si>
  <si>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</si>
  <si>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</si>
  <si>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</si>
  <si>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</si>
  <si>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</si>
  <si>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</si>
  <si>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</si>
  <si>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</si>
  <si>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</si>
  <si>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</si>
  <si>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</si>
  <si>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</si>
  <si>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</si>
  <si>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</si>
  <si>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</si>
  <si>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</si>
  <si>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</si>
  <si>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</si>
  <si>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</si>
  <si>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</si>
  <si>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</si>
  <si>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</si>
  <si>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</si>
  <si>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</si>
  <si>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</si>
  <si>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</si>
  <si>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</si>
  <si>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</si>
  <si>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</si>
  <si>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</si>
  <si>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</si>
  <si>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</si>
  <si>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</si>
  <si>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</si>
  <si>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</si>
  <si>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</si>
  <si>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</si>
  <si>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</si>
  <si>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</si>
  <si>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</si>
  <si>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</si>
  <si>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</si>
  <si>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</si>
  <si>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</si>
  <si>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</si>
  <si>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</si>
  <si>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</si>
  <si>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</si>
  <si>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</si>
  <si>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</si>
  <si>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</si>
  <si>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</si>
  <si>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</si>
  <si>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</si>
  <si>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</si>
  <si>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</si>
  <si>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</si>
  <si>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</si>
  <si>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</si>
  <si>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</si>
  <si>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</si>
  <si>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</si>
  <si>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</si>
  <si>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</si>
  <si>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</si>
  <si>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</si>
  <si>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</si>
  <si>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</si>
  <si>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</si>
  <si>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</si>
  <si>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</si>
  <si>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</si>
  <si>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</si>
  <si>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</si>
  <si>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</si>
  <si>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</si>
  <si>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</si>
  <si>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</si>
  <si>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</si>
  <si>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</si>
  <si>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</si>
  <si>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</si>
  <si>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</si>
  <si>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</si>
  <si>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</si>
  <si>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</si>
  <si>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</si>
  <si>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</si>
  <si>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</si>
  <si>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</si>
  <si>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</si>
  <si>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</si>
  <si>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</si>
  <si>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</si>
  <si>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</si>
  <si>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</si>
  <si>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</si>
  <si>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</si>
  <si>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</si>
  <si>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</si>
  <si>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</si>
  <si>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</si>
  <si>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</si>
  <si>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</si>
  <si>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</si>
  <si>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</si>
  <si>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</si>
  <si>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</si>
  <si>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</si>
  <si>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</si>
  <si>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</si>
  <si>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</si>
  <si>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</si>
  <si>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</si>
  <si>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</si>
  <si>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</si>
  <si>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</si>
  <si>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</si>
  <si>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</si>
  <si>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</si>
  <si>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</si>
  <si>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</si>
  <si>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</si>
  <si>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</si>
  <si>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</si>
  <si>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</si>
  <si>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</si>
  <si>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</si>
  <si>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</si>
  <si>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</si>
  <si>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</si>
  <si>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</si>
  <si>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</si>
  <si>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</si>
  <si>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</si>
  <si>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</si>
  <si>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</si>
  <si>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</si>
  <si>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</si>
  <si>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</si>
  <si>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</si>
  <si>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</si>
  <si>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</si>
  <si>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</si>
  <si>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</si>
  <si>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</si>
  <si>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</si>
  <si>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</si>
  <si>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</si>
  <si>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</si>
  <si>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</si>
  <si>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</si>
  <si>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</si>
  <si>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</si>
  <si>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</si>
  <si>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</si>
  <si>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</si>
  <si>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</si>
  <si>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</si>
  <si>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</si>
  <si>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</si>
  <si>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</si>
  <si>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</si>
  <si>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</si>
  <si>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</si>
  <si>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</si>
  <si>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</si>
  <si>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</si>
  <si>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</si>
  <si>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</si>
  <si>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</si>
  <si>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</si>
  <si>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</si>
  <si>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</si>
  <si>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</si>
  <si>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</si>
  <si>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</si>
  <si>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</si>
  <si>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</si>
  <si>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</si>
  <si>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</si>
  <si>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</si>
  <si>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</si>
  <si>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</si>
  <si>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</si>
  <si>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</si>
  <si>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</si>
  <si>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</si>
  <si>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</si>
  <si>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</si>
  <si>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</si>
  <si>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</si>
  <si>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</si>
  <si>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</si>
  <si>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</si>
  <si>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</si>
  <si>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</si>
  <si>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</si>
  <si>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</si>
  <si>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</si>
  <si>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</si>
  <si>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</si>
  <si>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</si>
  <si>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</si>
  <si>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</si>
  <si>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</si>
  <si>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</si>
  <si>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</si>
  <si>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</si>
  <si>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</si>
  <si>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</si>
  <si>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</si>
  <si>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</si>
  <si>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</si>
  <si>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</si>
  <si>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</si>
  <si>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</si>
  <si>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</si>
  <si>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</si>
  <si>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</si>
  <si>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</si>
  <si>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</si>
  <si>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</si>
  <si>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</si>
  <si>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</si>
  <si>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</si>
  <si>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</si>
  <si>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</si>
  <si>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</si>
  <si>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</si>
  <si>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</si>
  <si>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</si>
  <si>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</si>
  <si>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</si>
  <si>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</si>
  <si>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</si>
  <si>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</si>
  <si>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</si>
  <si>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</si>
  <si>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</si>
  <si>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</si>
  <si>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</si>
  <si>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</si>
  <si>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</si>
  <si>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</si>
  <si>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</si>
  <si>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</si>
  <si>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</si>
  <si>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</si>
  <si>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</si>
  <si>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</si>
  <si>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</si>
  <si>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</si>
  <si>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</si>
  <si>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</si>
  <si>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</si>
  <si>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</si>
  <si>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</si>
  <si>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</si>
  <si>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</si>
  <si>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</si>
  <si>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</si>
  <si>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</si>
  <si>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</si>
  <si>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</si>
  <si>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</si>
  <si>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</si>
  <si>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</si>
  <si>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</si>
  <si>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</si>
  <si>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</si>
  <si>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</si>
  <si>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</si>
  <si>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</si>
  <si>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</si>
  <si>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</si>
  <si>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</si>
  <si>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</si>
  <si>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</si>
  <si>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</si>
  <si>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</si>
  <si>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</si>
  <si>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</si>
  <si>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</si>
  <si>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</si>
  <si>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</si>
  <si>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</si>
  <si>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</si>
  <si>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</si>
  <si>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</si>
  <si>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</si>
  <si>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</si>
  <si>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</si>
  <si>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</si>
  <si>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</si>
  <si>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</si>
  <si>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</si>
  <si>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</si>
  <si>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</si>
  <si>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</si>
  <si>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</si>
  <si>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</si>
  <si>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</si>
  <si>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</si>
  <si>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</si>
  <si>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</si>
  <si>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</si>
  <si>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</si>
  <si>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</si>
  <si>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</si>
  <si>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</si>
  <si>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</si>
  <si>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</si>
  <si>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</si>
  <si>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</si>
  <si>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</si>
  <si>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</si>
  <si>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</si>
  <si>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</si>
  <si>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</si>
  <si>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</si>
  <si>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</si>
  <si>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</si>
  <si>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</si>
  <si>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</si>
  <si>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</si>
  <si>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</si>
  <si>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</si>
  <si>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</si>
  <si>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</si>
  <si>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</si>
  <si>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</si>
  <si>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</si>
  <si>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</si>
  <si>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</si>
  <si>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</si>
  <si>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</si>
  <si>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</si>
  <si>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</si>
  <si>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</si>
  <si>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</si>
  <si>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</si>
  <si>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</si>
  <si>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</si>
  <si>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</si>
  <si>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</si>
  <si>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</si>
  <si>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</si>
  <si>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</si>
  <si>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</si>
  <si>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</si>
  <si>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</si>
  <si>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</si>
  <si>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</si>
  <si>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</si>
  <si>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</si>
  <si>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</si>
  <si>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</si>
  <si>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</si>
  <si>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</si>
  <si>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</si>
  <si>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</si>
  <si>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</si>
  <si>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</si>
  <si>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</si>
  <si>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</si>
  <si>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</si>
  <si>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</si>
  <si>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</si>
  <si>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</si>
  <si>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</si>
  <si>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</si>
  <si>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</si>
  <si>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</si>
  <si>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</si>
  <si>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</si>
  <si>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</si>
  <si>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</si>
  <si>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</si>
  <si>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</si>
  <si>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</si>
  <si>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</si>
  <si>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</si>
  <si>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</si>
  <si>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</si>
  <si>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</si>
  <si>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</si>
  <si>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</si>
  <si>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</si>
  <si>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</si>
  <si>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</si>
  <si>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</si>
  <si>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</si>
  <si>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</si>
  <si>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</si>
  <si>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</si>
  <si>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</si>
  <si>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</si>
  <si>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</si>
  <si>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</si>
  <si>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</si>
  <si>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</si>
  <si>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</si>
  <si>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</si>
  <si>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</si>
  <si>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</si>
  <si>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</si>
  <si>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</si>
  <si>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</si>
  <si>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</si>
  <si>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</si>
  <si>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</si>
  <si>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</si>
  <si>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</si>
  <si>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</si>
  <si>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</si>
  <si>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</si>
  <si>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</si>
  <si>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</si>
  <si>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</si>
  <si>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</si>
  <si>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</si>
  <si>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</si>
  <si>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</si>
  <si>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</si>
  <si>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</si>
  <si>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</si>
  <si>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</si>
  <si>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</si>
  <si>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</si>
  <si>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</si>
  <si>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</si>
  <si>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</si>
  <si>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</si>
  <si>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</si>
  <si>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</si>
  <si>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</si>
  <si>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</si>
  <si>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</si>
  <si>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</si>
  <si>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</si>
  <si>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</si>
  <si>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</si>
  <si>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</si>
  <si>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</si>
  <si>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</si>
  <si>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</si>
  <si>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</si>
  <si>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</si>
  <si>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</si>
  <si>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</si>
  <si>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</si>
  <si>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</si>
  <si>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</si>
  <si>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</si>
  <si>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</si>
  <si>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</si>
  <si>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</si>
  <si>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</si>
  <si>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</si>
  <si>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</si>
  <si>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</si>
  <si>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</si>
  <si>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</si>
  <si>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</si>
  <si>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</si>
  <si>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</si>
  <si>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</si>
  <si>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</si>
  <si>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</si>
  <si>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</si>
  <si>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</si>
  <si>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</si>
  <si>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</si>
  <si>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</si>
  <si>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</si>
  <si>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</si>
  <si>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</si>
  <si>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</si>
  <si>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</si>
  <si>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</si>
  <si>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</si>
  <si>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</si>
  <si>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</si>
  <si>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</si>
  <si>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</si>
  <si>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</si>
  <si>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</si>
  <si>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</si>
  <si>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</si>
  <si>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</si>
  <si>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</si>
  <si>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</si>
  <si>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</si>
  <si>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</si>
  <si>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</si>
  <si>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</si>
  <si>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</si>
  <si>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</si>
  <si>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</si>
  <si>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</si>
  <si>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</si>
  <si>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</si>
  <si>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</si>
  <si>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</si>
  <si>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</si>
  <si>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</si>
  <si>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</si>
  <si>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</si>
  <si>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</si>
  <si>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</si>
  <si>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</si>
  <si>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</si>
  <si>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</si>
  <si>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</si>
  <si>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</si>
  <si>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</si>
  <si>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</si>
  <si>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</si>
  <si>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</si>
  <si>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</si>
  <si>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</si>
  <si>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</si>
  <si>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</si>
  <si>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</si>
  <si>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</si>
  <si>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</si>
  <si>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</si>
  <si>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</si>
  <si>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</si>
  <si>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</si>
  <si>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</si>
  <si>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</si>
  <si>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</si>
  <si>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</si>
  <si>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</si>
  <si>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</si>
  <si>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</si>
  <si>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</si>
  <si>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</si>
  <si>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</si>
  <si>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</si>
  <si>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</si>
  <si>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</si>
  <si>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</si>
  <si>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</si>
  <si>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</si>
  <si>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</si>
  <si>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</si>
  <si>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</si>
  <si>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</si>
  <si>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</si>
  <si>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</si>
  <si>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</si>
  <si>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</si>
  <si>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</si>
  <si>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</si>
  <si>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</si>
  <si>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</si>
  <si>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</si>
  <si>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</si>
  <si>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</si>
  <si>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</si>
  <si>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</si>
  <si>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</si>
  <si>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</si>
  <si>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</si>
  <si>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</si>
  <si>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</si>
  <si>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</si>
  <si>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</si>
  <si>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</si>
  <si>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</si>
  <si>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</si>
  <si>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</si>
  <si>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</si>
  <si>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</si>
  <si>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</si>
  <si>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</si>
  <si>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</si>
  <si>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</si>
  <si>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</si>
  <si>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</si>
  <si>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</si>
  <si>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</si>
  <si>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</si>
  <si>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</si>
  <si>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</si>
  <si>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</si>
  <si>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</si>
  <si>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</si>
  <si>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</si>
  <si>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</si>
  <si>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</si>
  <si>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</si>
  <si>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</si>
  <si>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</si>
  <si>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</si>
  <si>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</si>
  <si>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</si>
  <si>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</si>
  <si>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</si>
  <si>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</si>
  <si>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</si>
  <si>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</si>
  <si>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</si>
  <si>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</si>
  <si>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</si>
  <si>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</si>
  <si>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</si>
  <si>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</si>
  <si>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</si>
  <si>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</si>
  <si>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</si>
  <si>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</si>
  <si>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</si>
  <si>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</si>
  <si>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</si>
  <si>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</si>
  <si>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</si>
  <si>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</si>
  <si>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</si>
  <si>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</si>
  <si>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</si>
  <si>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</si>
  <si>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</si>
  <si>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</si>
  <si>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</si>
  <si>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</si>
  <si>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</si>
  <si>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</si>
  <si>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</si>
  <si>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</si>
  <si>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</si>
  <si>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</si>
  <si>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</si>
  <si>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</si>
  <si>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</si>
  <si>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</si>
  <si>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</si>
  <si>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</si>
  <si>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</si>
  <si>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</si>
  <si>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</si>
  <si>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</si>
  <si>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</si>
  <si>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</si>
  <si>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</si>
  <si>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</si>
  <si>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</si>
  <si>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</si>
  <si>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</si>
  <si>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</si>
  <si>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</si>
  <si>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</si>
  <si>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</si>
  <si>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</si>
  <si>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</si>
  <si>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</si>
  <si>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</si>
  <si>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</si>
  <si>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</si>
  <si>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</si>
  <si>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</si>
  <si>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</si>
  <si>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</si>
  <si>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</si>
  <si>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</si>
  <si>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</si>
  <si>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</si>
  <si>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</si>
  <si>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</si>
  <si>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</si>
  <si>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</si>
  <si>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</si>
  <si>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</si>
  <si>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</si>
  <si>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</si>
  <si>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</si>
  <si>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</si>
  <si>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</si>
  <si>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</si>
  <si>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</si>
  <si>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</si>
  <si>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</si>
  <si>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</si>
  <si>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</si>
  <si>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</si>
  <si>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</si>
  <si>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</si>
  <si>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</si>
  <si>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</si>
  <si>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</si>
  <si>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</si>
  <si>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</si>
  <si>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</si>
  <si>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</si>
  <si>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</si>
  <si>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</si>
  <si>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</si>
  <si>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</si>
  <si>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</si>
  <si>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</si>
  <si>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</si>
  <si>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</si>
  <si>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</si>
  <si>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</si>
  <si>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</si>
  <si>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</si>
  <si>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</si>
  <si>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</si>
  <si>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</si>
  <si>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</si>
  <si>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</si>
  <si>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</si>
  <si>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</si>
  <si>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</si>
  <si>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</si>
  <si>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</si>
  <si>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</si>
  <si>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</si>
  <si>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</si>
  <si>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</si>
  <si>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</si>
  <si>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</si>
  <si>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</si>
  <si>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</si>
  <si>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</si>
  <si>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</si>
  <si>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</si>
  <si>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</si>
  <si>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</si>
  <si>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</si>
  <si>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</si>
  <si>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</si>
  <si>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</si>
  <si>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</si>
  <si>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</si>
  <si>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</si>
  <si>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</si>
  <si>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</si>
  <si>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</si>
  <si>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</si>
  <si>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</si>
  <si>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</si>
  <si>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</si>
  <si>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</si>
  <si>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</si>
  <si>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</si>
  <si>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</si>
  <si>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</si>
  <si>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</si>
  <si>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</si>
  <si>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</si>
  <si>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</si>
  <si>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</si>
  <si>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</si>
  <si>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</si>
  <si>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</si>
  <si>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</si>
  <si>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</si>
  <si>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</si>
  <si>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</si>
  <si>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</si>
  <si>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</si>
  <si>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</si>
  <si>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</si>
  <si>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</si>
  <si>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</si>
  <si>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</si>
  <si>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</si>
  <si>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</si>
  <si>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</si>
  <si>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</si>
  <si>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</si>
  <si>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</si>
  <si>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</si>
  <si>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</si>
  <si>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</si>
  <si>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</si>
  <si>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</si>
  <si>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</si>
  <si>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</si>
  <si>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</si>
  <si>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</si>
  <si>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</si>
  <si>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</si>
  <si>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</si>
  <si>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</si>
  <si>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</si>
  <si>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</si>
  <si>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</si>
  <si>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</si>
  <si>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</si>
  <si>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</si>
  <si>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</si>
  <si>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</si>
  <si>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</si>
  <si>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</si>
  <si>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</si>
  <si>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</si>
  <si>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</si>
  <si>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</si>
  <si>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</si>
  <si>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</si>
  <si>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</si>
  <si>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</si>
  <si>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</si>
  <si>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</si>
  <si>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</si>
  <si>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</si>
  <si>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</si>
  <si>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</si>
  <si>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</si>
  <si>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</si>
  <si>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</si>
  <si>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</si>
  <si>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</si>
  <si>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</si>
  <si>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</si>
  <si>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</si>
  <si>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</si>
  <si>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</si>
  <si>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</si>
  <si>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</si>
  <si>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</si>
  <si>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</si>
  <si>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</si>
  <si>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</si>
  <si>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</si>
  <si>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</si>
  <si>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</si>
  <si>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</si>
  <si>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</si>
  <si>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</si>
  <si>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</si>
  <si>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</si>
  <si>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</si>
  <si>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</si>
  <si>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</si>
  <si>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</si>
  <si>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</si>
  <si>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</si>
  <si>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</si>
  <si>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</si>
  <si>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</si>
  <si>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</si>
  <si>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</si>
  <si>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</si>
  <si>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</si>
  <si>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</si>
  <si>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</si>
  <si>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</si>
  <si>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</si>
  <si>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</si>
  <si>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</si>
  <si>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</si>
  <si>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</si>
  <si>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</si>
  <si>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</si>
  <si>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</si>
  <si>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</si>
  <si>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</si>
  <si>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</si>
  <si>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</si>
  <si>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</si>
  <si>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</si>
  <si>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</si>
  <si>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</si>
  <si>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</si>
  <si>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</si>
  <si>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</si>
  <si>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</si>
  <si>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</si>
  <si>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</si>
  <si>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</si>
  <si>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</si>
  <si>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</si>
  <si>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</si>
  <si>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</si>
  <si>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</si>
  <si>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</si>
  <si>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</si>
  <si>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</si>
  <si>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</si>
  <si>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</si>
  <si>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</si>
  <si>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</si>
  <si>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</si>
  <si>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</si>
  <si>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</si>
  <si>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</si>
  <si>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</si>
  <si>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</si>
  <si>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</si>
  <si>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</si>
  <si>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</si>
  <si>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</si>
  <si>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</si>
  <si>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</si>
  <si>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</si>
  <si>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</si>
  <si>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</si>
  <si>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</si>
  <si>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</si>
  <si>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</si>
  <si>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</si>
  <si>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</si>
  <si>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</si>
  <si>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</si>
  <si>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</si>
  <si>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</si>
  <si>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</si>
  <si>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</si>
  <si>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</si>
  <si>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</si>
  <si>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</si>
  <si>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</si>
  <si>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</si>
  <si>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</si>
  <si>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</si>
  <si>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</si>
  <si>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</si>
  <si>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</si>
  <si>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</si>
  <si>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</si>
  <si>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</si>
  <si>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</si>
  <si>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</si>
  <si>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</si>
  <si>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</si>
  <si>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</si>
  <si>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</si>
  <si>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</si>
  <si>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</si>
  <si>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</si>
  <si>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</si>
  <si>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</si>
  <si>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</si>
  <si>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</si>
  <si>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</si>
  <si>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</si>
  <si>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</si>
  <si>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</si>
  <si>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</si>
  <si>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</si>
  <si>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</si>
  <si>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</si>
  <si>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</si>
  <si>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</si>
  <si>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</si>
  <si>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</si>
  <si>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</si>
  <si>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</si>
  <si>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</si>
  <si>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</si>
  <si>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</si>
  <si>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</si>
  <si>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</si>
  <si>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</si>
  <si>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</si>
  <si>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</si>
  <si>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</si>
  <si>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</si>
  <si>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</si>
  <si>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</si>
  <si>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</si>
  <si>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</si>
  <si>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</si>
  <si>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</si>
  <si>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</si>
  <si>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</si>
  <si>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</si>
  <si>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</si>
  <si>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</si>
  <si>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</si>
  <si>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</si>
  <si>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</si>
  <si>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</si>
  <si>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</si>
  <si>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</si>
  <si>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</si>
  <si>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</si>
  <si>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</si>
  <si>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</si>
  <si>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</si>
  <si>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</si>
  <si>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</si>
  <si>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</si>
  <si>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</si>
  <si>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</si>
  <si>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</si>
  <si>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</si>
  <si>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</si>
  <si>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</si>
  <si>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</si>
  <si>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</si>
  <si>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</si>
  <si>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</si>
  <si>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</si>
  <si>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</si>
  <si>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</si>
  <si>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</si>
  <si>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</si>
  <si>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</si>
  <si>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</si>
  <si>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</si>
  <si>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</si>
  <si>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</si>
  <si>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</si>
  <si>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</si>
  <si>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</si>
  <si>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</si>
  <si>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</si>
  <si>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</si>
  <si>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</si>
  <si>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</si>
  <si>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</si>
  <si>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</si>
  <si>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</si>
  <si>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</si>
  <si>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</si>
  <si>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</si>
  <si>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</si>
  <si>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</si>
  <si>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</si>
  <si>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</si>
  <si>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</si>
  <si>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</si>
  <si>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</si>
  <si>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</si>
  <si>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</si>
  <si>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</si>
  <si>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</si>
  <si>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</si>
  <si>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</si>
  <si>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</si>
  <si>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</si>
  <si>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</si>
  <si>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</si>
  <si>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</si>
  <si>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</si>
  <si>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</si>
  <si>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</si>
  <si>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</si>
  <si>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</si>
  <si>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</si>
  <si>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</si>
  <si>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</si>
  <si>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</si>
  <si>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</si>
  <si>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</si>
  <si>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</si>
  <si>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</si>
  <si>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</si>
  <si>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</si>
  <si>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</si>
  <si>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</si>
  <si>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</si>
  <si>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</si>
  <si>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</si>
  <si>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</si>
  <si>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</si>
  <si>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</si>
  <si>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</si>
  <si>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</si>
  <si>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</si>
  <si>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</si>
  <si>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</si>
  <si>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</si>
  <si>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</si>
  <si>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</si>
  <si>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</si>
  <si>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</si>
  <si>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</si>
  <si>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</si>
  <si>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</si>
  <si>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</si>
  <si>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</si>
  <si>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</si>
  <si>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</si>
  <si>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</si>
  <si>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</si>
  <si>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</si>
  <si>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</si>
  <si>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</si>
  <si>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</si>
  <si>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</si>
  <si>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</si>
  <si>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</si>
  <si>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</si>
  <si>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</si>
  <si>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</si>
  <si>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</si>
  <si>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</si>
  <si>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</si>
  <si>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</si>
  <si>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</si>
  <si>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</si>
  <si>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</si>
  <si>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</si>
  <si>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</si>
  <si>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</si>
  <si>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</si>
  <si>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</si>
  <si>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</si>
  <si>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</si>
  <si>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</si>
  <si>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</si>
  <si>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</si>
  <si>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</si>
  <si>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</si>
  <si>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</si>
  <si>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</si>
  <si>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</si>
  <si>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</si>
  <si>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</si>
  <si>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</si>
  <si>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</si>
  <si>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</si>
  <si>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</si>
  <si>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</si>
  <si>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</si>
  <si>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</si>
  <si>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</si>
  <si>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</si>
  <si>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</si>
  <si>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</si>
  <si>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</si>
  <si>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</si>
  <si>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</si>
  <si>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</si>
  <si>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</si>
  <si>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</si>
  <si>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</si>
  <si>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</si>
  <si>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</si>
  <si>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</si>
  <si>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</si>
  <si>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</si>
  <si>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</si>
  <si>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</si>
  <si>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</si>
  <si>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</si>
  <si>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</si>
  <si>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</si>
  <si>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</si>
  <si>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</si>
  <si>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</si>
  <si>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</si>
  <si>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</si>
  <si>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</si>
  <si>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</si>
  <si>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</si>
  <si>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</si>
  <si>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</si>
  <si>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</si>
  <si>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</si>
  <si>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</si>
  <si>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</si>
  <si>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</si>
  <si>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</si>
  <si>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</si>
  <si>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</si>
  <si>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</si>
  <si>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</si>
  <si>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</si>
  <si>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</si>
  <si>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</si>
  <si>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</si>
  <si>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</si>
  <si>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</si>
  <si>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</si>
  <si>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</si>
  <si>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</si>
  <si>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</si>
  <si>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</si>
  <si>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</si>
  <si>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</si>
  <si>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</si>
  <si>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</si>
  <si>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</si>
  <si>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</si>
  <si>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</si>
  <si>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</si>
  <si>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</si>
  <si>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</si>
  <si>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</si>
  <si>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</si>
  <si>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</si>
  <si>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</si>
  <si>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</si>
  <si>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</si>
  <si>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</si>
  <si>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</si>
  <si>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</si>
  <si>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</si>
  <si>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</si>
  <si>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</si>
  <si>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</si>
  <si>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</si>
  <si>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</si>
  <si>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</si>
  <si>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</si>
  <si>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</si>
  <si>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</si>
  <si>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</si>
  <si>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</si>
  <si>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</si>
  <si>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</si>
  <si>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</si>
  <si>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</si>
  <si>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</si>
  <si>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</si>
  <si>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</si>
  <si>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</si>
  <si>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</si>
  <si>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</si>
  <si>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</si>
  <si>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</si>
  <si>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</si>
  <si>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</si>
  <si>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</si>
  <si>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</si>
  <si>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</si>
  <si>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</si>
  <si>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</si>
  <si>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</si>
  <si>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</si>
  <si>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</si>
  <si>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</si>
  <si>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</si>
  <si>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</si>
  <si>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</si>
  <si>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</si>
  <si>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</si>
  <si>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</si>
  <si>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</si>
  <si>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</si>
  <si>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</si>
  <si>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</si>
  <si>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</si>
  <si>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</si>
  <si>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</si>
  <si>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</si>
  <si>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</si>
  <si>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</si>
  <si>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</si>
  <si>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</si>
  <si>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</si>
  <si>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</si>
  <si>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</si>
  <si>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</si>
  <si>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</si>
  <si>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</si>
  <si>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</si>
  <si>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</si>
  <si>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</si>
  <si>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</si>
  <si>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</si>
  <si>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</si>
  <si>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</si>
  <si>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</si>
  <si>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</si>
  <si>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</si>
  <si>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</si>
  <si>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</si>
  <si>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</si>
  <si>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</si>
  <si>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</si>
  <si>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</si>
  <si>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</si>
  <si>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</si>
  <si>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</si>
  <si>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</si>
  <si>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</si>
  <si>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</si>
  <si>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</si>
  <si>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</si>
  <si>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</si>
  <si>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</si>
  <si>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</si>
  <si>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</si>
  <si>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</si>
  <si>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</si>
  <si>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</si>
  <si>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</si>
  <si>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</si>
  <si>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</si>
  <si>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</si>
  <si>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</si>
  <si>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</si>
  <si>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</si>
  <si>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</si>
  <si>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</si>
  <si>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</si>
  <si>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</si>
  <si>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</si>
  <si>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</si>
  <si>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</si>
  <si>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</si>
  <si>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</si>
  <si>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</si>
  <si>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</si>
  <si>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</si>
  <si>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</si>
  <si>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</si>
  <si>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</si>
  <si>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</si>
  <si>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</si>
  <si>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</si>
  <si>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</si>
  <si>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</si>
  <si>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</si>
  <si>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</si>
  <si>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</si>
  <si>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</si>
  <si>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</si>
  <si>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</si>
  <si>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</si>
  <si>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</si>
  <si>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</si>
  <si>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</si>
  <si>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</si>
  <si>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</si>
  <si>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</si>
  <si>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</si>
  <si>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</si>
  <si>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</si>
  <si>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</si>
  <si>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</si>
  <si>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</si>
  <si>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</si>
  <si>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</si>
  <si>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</si>
  <si>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</si>
  <si>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</si>
  <si>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</si>
  <si>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</si>
  <si>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</si>
  <si>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</si>
  <si>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</si>
  <si>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</si>
  <si>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</si>
  <si>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</si>
  <si>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</si>
  <si>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</si>
  <si>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</si>
  <si>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</si>
  <si>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</si>
  <si>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</si>
  <si>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</si>
  <si>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</si>
  <si>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</si>
  <si>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</si>
  <si>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</si>
  <si>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</si>
  <si>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</si>
  <si>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</si>
  <si>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</si>
  <si>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</si>
  <si>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</si>
  <si>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</si>
  <si>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</si>
  <si>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</si>
  <si>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</si>
  <si>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</si>
  <si>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</si>
  <si>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</si>
  <si>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</si>
  <si>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</si>
  <si>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</si>
  <si>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</si>
  <si>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</si>
  <si>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</si>
  <si>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</si>
  <si>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</si>
  <si>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</si>
  <si>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</si>
  <si>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</si>
  <si>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</si>
  <si>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</si>
  <si>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</si>
  <si>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</si>
  <si>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</si>
  <si>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</si>
  <si>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</si>
  <si>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</si>
  <si>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</si>
  <si>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</si>
  <si>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</si>
  <si>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</si>
  <si>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</si>
  <si>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</si>
  <si>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</si>
  <si>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</si>
  <si>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</si>
  <si>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</si>
  <si>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</si>
  <si>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</si>
  <si>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</si>
  <si>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</si>
  <si>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</si>
  <si>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</si>
  <si>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</si>
  <si>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</si>
  <si>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</si>
  <si>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</si>
  <si>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</si>
  <si>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</si>
  <si>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</si>
  <si>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</si>
  <si>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</si>
  <si>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</si>
  <si>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</si>
  <si>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</si>
  <si>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</si>
  <si>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</si>
  <si>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</si>
  <si>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</si>
  <si>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</si>
  <si>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</si>
  <si>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</si>
  <si>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</si>
  <si>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</si>
  <si>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</si>
  <si>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</si>
  <si>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</si>
  <si>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</si>
  <si>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</si>
  <si>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</si>
  <si>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</si>
  <si>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</si>
  <si>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</si>
  <si>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</si>
  <si>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</si>
  <si>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</si>
  <si>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</si>
  <si>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</si>
  <si>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</si>
  <si>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</si>
  <si>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</si>
  <si>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</si>
  <si>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</si>
  <si>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</si>
  <si>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</si>
  <si>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</si>
  <si>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</si>
  <si>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</si>
  <si>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</si>
  <si>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</si>
  <si>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</si>
  <si>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</si>
  <si>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</si>
  <si>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</si>
  <si>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</si>
  <si>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</si>
  <si>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</si>
  <si>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</si>
  <si>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</si>
  <si>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</si>
  <si>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</si>
  <si>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</si>
  <si>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</si>
  <si>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</si>
  <si>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</si>
  <si>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</si>
  <si>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</si>
  <si>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</si>
  <si>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</si>
  <si>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</si>
  <si>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</si>
  <si>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</si>
  <si>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</si>
  <si>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</si>
  <si>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</si>
  <si>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</si>
  <si>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</si>
  <si>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</si>
  <si>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</si>
  <si>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</si>
  <si>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</si>
  <si>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</si>
  <si>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</si>
  <si>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</si>
  <si>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</si>
  <si>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</si>
  <si>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</si>
  <si>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</si>
  <si>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</si>
  <si>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</si>
  <si>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</si>
  <si>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</si>
  <si>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</si>
  <si>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</si>
  <si>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</si>
  <si>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</si>
  <si>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</si>
  <si>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</si>
  <si>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</si>
  <si>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</si>
  <si>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</si>
  <si>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</si>
  <si>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</si>
  <si>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</si>
  <si>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</si>
  <si>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</si>
  <si>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</si>
  <si>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</si>
  <si>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</si>
  <si>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</si>
  <si>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</si>
  <si>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</si>
  <si>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</si>
  <si>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</si>
  <si>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</si>
  <si>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</si>
  <si>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</si>
  <si>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</si>
  <si>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</si>
  <si>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</si>
  <si>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</si>
  <si>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</si>
  <si>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</si>
  <si>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</si>
  <si>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</si>
  <si>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</si>
  <si>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</si>
  <si>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</si>
  <si>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</si>
  <si>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</si>
  <si>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</si>
  <si>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</si>
  <si>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</si>
  <si>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</si>
  <si>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</si>
  <si>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</si>
  <si>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</si>
  <si>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</si>
  <si>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</si>
  <si>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</si>
  <si>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</si>
  <si>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</si>
  <si>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</si>
  <si>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</si>
  <si>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</si>
  <si>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</si>
  <si>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</si>
  <si>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</si>
  <si>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</si>
  <si>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</si>
  <si>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</si>
  <si>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</si>
  <si>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</si>
  <si>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</si>
  <si>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</si>
  <si>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</si>
  <si>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</si>
  <si>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</si>
  <si>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</si>
  <si>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</si>
  <si>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</si>
  <si>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</si>
  <si>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</si>
  <si>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</si>
  <si>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</si>
  <si>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</si>
  <si>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</si>
  <si>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</si>
  <si>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</si>
  <si>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</si>
  <si>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</si>
  <si>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</si>
  <si>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</si>
  <si>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</si>
  <si>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</si>
  <si>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</si>
  <si>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</si>
  <si>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</si>
  <si>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</si>
  <si>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</si>
  <si>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</si>
  <si>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</si>
  <si>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</si>
  <si>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</si>
  <si>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</si>
  <si>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</si>
  <si>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</si>
  <si>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</si>
  <si>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</si>
  <si>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</si>
  <si>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</si>
  <si>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</si>
  <si>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</si>
  <si>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</si>
  <si>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</si>
  <si>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</si>
  <si>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</si>
  <si>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</si>
  <si>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</si>
  <si>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</si>
  <si>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</si>
  <si>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</si>
  <si>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</si>
  <si>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</si>
  <si>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</si>
  <si>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</si>
  <si>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</si>
  <si>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</si>
  <si>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</si>
  <si>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</si>
  <si>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</si>
  <si>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</si>
  <si>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</si>
  <si>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</si>
  <si>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</si>
  <si>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</si>
  <si>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</si>
  <si>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</si>
  <si>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</si>
  <si>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</si>
  <si>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</si>
  <si>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</si>
  <si>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</si>
  <si>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</si>
  <si>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</si>
  <si>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</si>
  <si>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</si>
  <si>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</si>
  <si>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</si>
  <si>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</si>
  <si>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</si>
  <si>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</si>
  <si>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</si>
  <si>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</si>
  <si>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</si>
  <si>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</si>
  <si>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</si>
  <si>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</si>
  <si>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</si>
  <si>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</si>
  <si>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</si>
  <si>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</si>
  <si>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</si>
  <si>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</si>
  <si>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</si>
  <si>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</si>
  <si>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</si>
  <si>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</si>
  <si>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</si>
  <si>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</si>
  <si>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</si>
  <si>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</si>
  <si>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</si>
  <si>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</si>
  <si>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</si>
  <si>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</si>
  <si>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</si>
  <si>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</si>
  <si>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</si>
  <si>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</si>
  <si>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</si>
  <si>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</si>
  <si>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</si>
  <si>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</si>
  <si>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</si>
  <si>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</si>
  <si>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</si>
  <si>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</si>
  <si>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</si>
  <si>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</si>
  <si>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</si>
  <si>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</si>
  <si>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</si>
  <si>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</si>
  <si>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</si>
  <si>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</si>
  <si>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</si>
  <si>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</si>
  <si>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</si>
  <si>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</si>
  <si>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</si>
  <si>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</si>
  <si>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</si>
  <si>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</si>
  <si>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</si>
  <si>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</si>
  <si>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</si>
  <si>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</si>
  <si>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</si>
  <si>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</si>
  <si>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</si>
  <si>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</si>
  <si>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</si>
  <si>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</si>
  <si>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</si>
  <si>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</si>
  <si>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</si>
  <si>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</si>
  <si>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</si>
  <si>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</si>
  <si>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</si>
  <si>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</si>
  <si>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</si>
  <si>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</si>
  <si>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</si>
  <si>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</si>
  <si>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</si>
  <si>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</si>
  <si>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</si>
  <si>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</si>
  <si>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</si>
  <si>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</si>
  <si>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</si>
  <si>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</si>
  <si>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</si>
  <si>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</si>
  <si>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</si>
  <si>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</si>
  <si>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</si>
  <si>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</si>
  <si>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</si>
  <si>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</si>
  <si>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</si>
  <si>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</si>
  <si>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</si>
  <si>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</si>
  <si>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</si>
  <si>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</si>
  <si>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</si>
  <si>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</si>
  <si>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</si>
  <si>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</si>
  <si>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</si>
  <si>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</si>
  <si>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</si>
  <si>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</si>
  <si>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</si>
  <si>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</si>
  <si>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</si>
  <si>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</si>
  <si>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</si>
  <si>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</si>
  <si>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</si>
  <si>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</si>
  <si>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</si>
  <si>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</si>
  <si>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</si>
  <si>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</si>
  <si>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</si>
  <si>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</si>
  <si>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</si>
  <si>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</si>
  <si>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</si>
  <si>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</si>
  <si>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</si>
  <si>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</si>
  <si>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</si>
  <si>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</si>
  <si>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</si>
  <si>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</si>
  <si>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</si>
  <si>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</si>
  <si>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</si>
  <si>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</si>
  <si>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</si>
  <si>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</si>
  <si>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</si>
  <si>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</si>
  <si>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</si>
  <si>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</si>
  <si>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</si>
  <si>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</si>
  <si>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</si>
  <si>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</si>
  <si>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</si>
  <si>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</si>
  <si>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</si>
  <si>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</si>
  <si>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</si>
  <si>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</si>
  <si>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</si>
  <si>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</si>
  <si>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</si>
  <si>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</si>
  <si>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</si>
  <si>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</si>
  <si>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</si>
  <si>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</si>
  <si>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</si>
  <si>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</si>
  <si>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</si>
  <si>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</si>
  <si>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</si>
  <si>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</si>
  <si>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</si>
  <si>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</si>
  <si>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</si>
  <si>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</si>
  <si>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</si>
  <si>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</si>
  <si>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</si>
  <si>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</si>
  <si>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</si>
  <si>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</si>
  <si>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</si>
  <si>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</si>
  <si>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</si>
  <si>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</si>
  <si>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</si>
  <si>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</si>
  <si>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</si>
  <si>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</si>
  <si>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</si>
  <si>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</si>
  <si>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</si>
  <si>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</si>
  <si>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</si>
  <si>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</si>
  <si>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</si>
  <si>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</si>
  <si>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</si>
  <si>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</si>
  <si>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</si>
  <si>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</si>
  <si>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</si>
  <si>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</si>
  <si>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</si>
  <si>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</si>
  <si>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</si>
  <si>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</si>
  <si>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</si>
  <si>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</si>
  <si>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</si>
  <si>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</si>
  <si>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</si>
  <si>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</si>
  <si>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</si>
  <si>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</si>
  <si>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</si>
  <si>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</si>
  <si>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</si>
  <si>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</si>
  <si>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</si>
  <si>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</si>
  <si>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</si>
  <si>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</si>
  <si>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</si>
  <si>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</si>
  <si>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</si>
  <si>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</si>
  <si>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</si>
  <si>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</si>
  <si>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</si>
  <si>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</si>
  <si>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</si>
  <si>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</si>
  <si>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</si>
  <si>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</si>
  <si>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</si>
  <si>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</si>
  <si>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</si>
  <si>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</si>
  <si>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</si>
  <si>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</si>
  <si>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</si>
  <si>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</si>
  <si>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</si>
  <si>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</si>
  <si>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</si>
  <si>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</si>
  <si>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</si>
  <si>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</si>
  <si>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</si>
  <si>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</si>
  <si>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</si>
  <si>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</si>
  <si>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</si>
  <si>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</si>
  <si>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</si>
  <si>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</si>
  <si>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</si>
  <si>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</si>
  <si>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</si>
  <si>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</si>
  <si>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</si>
  <si>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</si>
  <si>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</si>
  <si>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</si>
  <si>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</si>
  <si>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</si>
  <si>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</si>
  <si>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</si>
  <si>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</si>
  <si>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</si>
  <si>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</si>
  <si>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</si>
  <si>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</si>
  <si>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</si>
  <si>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</si>
  <si>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</si>
  <si>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</si>
  <si>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</si>
  <si>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</si>
  <si>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</si>
  <si>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</si>
  <si>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</si>
  <si>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</si>
  <si>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</si>
  <si>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</si>
  <si>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</si>
  <si>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</si>
  <si>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</si>
  <si>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</si>
  <si>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</si>
  <si>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</si>
  <si>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</si>
  <si>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</si>
  <si>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</si>
  <si>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</si>
  <si>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</si>
  <si>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</si>
  <si>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</si>
  <si>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</si>
  <si>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</si>
  <si>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</si>
  <si>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</si>
  <si>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</si>
  <si>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</si>
  <si>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</si>
  <si>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</si>
  <si>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</si>
  <si>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</si>
  <si>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</si>
  <si>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</si>
  <si>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</si>
  <si>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</si>
  <si>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</si>
  <si>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</si>
  <si>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</si>
  <si>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</si>
  <si>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</si>
  <si>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</si>
  <si>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</si>
  <si>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</si>
  <si>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</si>
  <si>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</si>
  <si>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</si>
  <si>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</si>
  <si>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</si>
  <si>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</si>
  <si>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</si>
  <si>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</si>
  <si>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</si>
  <si>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</si>
  <si>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</si>
  <si>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</si>
  <si>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</si>
  <si>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</si>
  <si>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</si>
  <si>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</si>
  <si>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</si>
  <si>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</si>
  <si>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</si>
  <si>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</si>
  <si>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</si>
  <si>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</si>
  <si>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</si>
  <si>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</si>
  <si>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</si>
  <si>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</si>
  <si>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</si>
  <si>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</si>
  <si>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</si>
  <si>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</si>
  <si>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</si>
  <si>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</si>
  <si>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</si>
  <si>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</si>
  <si>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</si>
  <si>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</si>
  <si>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</si>
  <si>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</si>
  <si>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</si>
  <si>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</si>
  <si>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</si>
  <si>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</si>
  <si>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</si>
  <si>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</si>
  <si>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</si>
  <si>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</si>
  <si>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</si>
  <si>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</si>
  <si>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</si>
  <si>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</si>
  <si>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</si>
  <si>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</si>
  <si>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</si>
  <si>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</si>
  <si>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</si>
  <si>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</si>
  <si>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</si>
  <si>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</si>
  <si>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</si>
  <si>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</si>
  <si>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</si>
  <si>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</si>
  <si>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</si>
  <si>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</si>
  <si>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</si>
  <si>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</si>
  <si>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</si>
  <si>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</si>
  <si>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</si>
  <si>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</si>
  <si>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</si>
  <si>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</si>
  <si>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</si>
  <si>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</si>
  <si>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</si>
  <si>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</si>
  <si>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</si>
  <si>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</si>
  <si>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</si>
  <si>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</si>
  <si>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</si>
  <si>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</si>
  <si>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</si>
  <si>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</si>
  <si>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</si>
  <si>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</si>
  <si>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</si>
  <si>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</si>
  <si>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</si>
  <si>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</si>
  <si>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</si>
  <si>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</si>
  <si>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</si>
  <si>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</si>
  <si>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</si>
  <si>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</si>
  <si>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</si>
  <si>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</si>
  <si>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</si>
  <si>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</si>
  <si>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</si>
  <si>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</si>
  <si>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</si>
  <si>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</si>
  <si>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</si>
  <si>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</si>
  <si>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</si>
  <si>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</si>
  <si>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</si>
  <si>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</si>
  <si>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</si>
  <si>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</si>
  <si>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</si>
  <si>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</si>
  <si>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</si>
  <si>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</si>
  <si>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</si>
  <si>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</si>
  <si>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</si>
  <si>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</si>
  <si>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</si>
  <si>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</si>
  <si>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</si>
  <si>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</si>
  <si>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</si>
  <si>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</si>
  <si>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</si>
  <si>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</si>
  <si>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</si>
  <si>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</si>
  <si>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</si>
  <si>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</si>
  <si>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</si>
  <si>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</si>
  <si>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</si>
  <si>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</si>
  <si>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</si>
  <si>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</si>
  <si>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</si>
  <si>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</si>
  <si>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</si>
  <si>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</si>
  <si>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</si>
  <si>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</si>
  <si>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</si>
  <si>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</si>
  <si>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</si>
  <si>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</si>
  <si>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</si>
  <si>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</si>
  <si>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</si>
  <si>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</si>
  <si>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</si>
  <si>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</si>
  <si>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</si>
  <si>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</si>
  <si>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</si>
  <si>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</si>
  <si>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</si>
  <si>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</si>
  <si>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</si>
  <si>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</si>
  <si>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</si>
  <si>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</si>
  <si>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</si>
  <si>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</si>
  <si>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</si>
  <si>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</si>
  <si>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</si>
  <si>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</si>
  <si>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</si>
  <si>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</si>
  <si>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</si>
  <si>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</si>
  <si>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</si>
  <si>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</si>
  <si>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</si>
  <si>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</si>
  <si>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</si>
  <si>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</si>
  <si>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</si>
  <si>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</si>
  <si>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</si>
  <si>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</si>
  <si>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</si>
  <si>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</si>
  <si>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</si>
  <si>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</si>
  <si>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</si>
  <si>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</si>
  <si>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</si>
  <si>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</si>
  <si>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</si>
  <si>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</si>
  <si>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</si>
  <si>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</si>
  <si>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</si>
  <si>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</si>
  <si>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</si>
  <si>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</si>
  <si>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</si>
  <si>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</si>
  <si>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</si>
  <si>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</si>
  <si>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</si>
  <si>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</si>
  <si>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</si>
  <si>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</si>
  <si>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</si>
  <si>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</si>
  <si>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</si>
  <si>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</si>
  <si>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</si>
  <si>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</si>
  <si>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</si>
  <si>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</si>
  <si>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</si>
  <si>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</si>
  <si>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</si>
  <si>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</si>
  <si>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</si>
  <si>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</si>
  <si>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</si>
  <si>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</si>
  <si>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</si>
  <si>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</si>
  <si>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</si>
  <si>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</si>
  <si>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</si>
  <si>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</si>
  <si>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</si>
  <si>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</si>
  <si>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</si>
  <si>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</si>
  <si>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</si>
  <si>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</si>
  <si>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</si>
  <si>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</si>
  <si>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</si>
  <si>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</si>
  <si>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</si>
  <si>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</si>
  <si>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</si>
  <si>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</si>
  <si>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</si>
  <si>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</si>
  <si>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</si>
  <si>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</si>
  <si>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</si>
  <si>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</si>
  <si>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</si>
  <si>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</si>
  <si>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</si>
  <si>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</si>
  <si>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</si>
  <si>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</si>
  <si>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</si>
  <si>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</si>
  <si>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</si>
  <si>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</si>
  <si>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</si>
  <si>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</si>
  <si>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</si>
  <si>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</si>
  <si>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</si>
  <si>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</si>
  <si>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</si>
  <si>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</si>
  <si>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</si>
  <si>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</si>
  <si>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</si>
  <si>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</si>
  <si>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</si>
  <si>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</si>
  <si>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</si>
  <si>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</si>
  <si>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</si>
  <si>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</si>
  <si>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</si>
  <si>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</si>
  <si>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</si>
  <si>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</si>
  <si>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</si>
  <si>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</si>
  <si>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</si>
  <si>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</si>
  <si>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</si>
  <si>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</si>
  <si>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</si>
  <si>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</si>
  <si>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</si>
  <si>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</si>
  <si>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</si>
  <si>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</si>
  <si>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</si>
  <si>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</si>
  <si>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</si>
  <si>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</si>
  <si>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</si>
  <si>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</si>
  <si>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</si>
  <si>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</si>
  <si>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</si>
  <si>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</si>
  <si>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</si>
  <si>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</si>
  <si>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</si>
  <si>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</si>
  <si>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</si>
  <si>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</si>
  <si>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</si>
  <si>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</si>
  <si>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</si>
  <si>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</si>
  <si>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</si>
  <si>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</si>
  <si>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</si>
  <si>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</si>
  <si>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</si>
  <si>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</si>
  <si>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</si>
  <si>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</si>
  <si>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</si>
  <si>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</si>
  <si>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</si>
  <si>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</si>
  <si>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</si>
  <si>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</si>
  <si>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</si>
  <si>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</si>
  <si>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</si>
  <si>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</si>
  <si>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</si>
  <si>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</si>
  <si>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</si>
  <si>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</si>
  <si>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</si>
  <si>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</si>
  <si>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</si>
  <si>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</si>
  <si>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</si>
  <si>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</si>
  <si>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</si>
  <si>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</si>
  <si>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</si>
  <si>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</si>
  <si>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</si>
  <si>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</si>
  <si>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</si>
  <si>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</si>
  <si>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</si>
  <si>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</si>
  <si>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</si>
  <si>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</si>
  <si>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</si>
  <si>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</si>
  <si>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</si>
  <si>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</si>
  <si>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</si>
  <si>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</si>
  <si>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</si>
  <si>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</si>
  <si>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</si>
  <si>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</si>
  <si>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</si>
  <si>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</si>
  <si>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</si>
  <si>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</si>
  <si>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</si>
  <si>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</si>
  <si>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</si>
  <si>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</si>
  <si>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</si>
  <si>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</si>
  <si>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</si>
  <si>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</si>
  <si>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</si>
  <si>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</si>
  <si>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</si>
  <si>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</si>
  <si>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</si>
  <si>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</si>
  <si>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</si>
  <si>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</si>
  <si>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</si>
  <si>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</si>
  <si>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</si>
  <si>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</si>
  <si>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</si>
  <si>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</si>
  <si>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</si>
  <si>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</si>
  <si>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</si>
  <si>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</si>
  <si>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</si>
  <si>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</si>
  <si>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</si>
  <si>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</si>
  <si>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</si>
  <si>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</si>
  <si>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</si>
  <si>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</si>
  <si>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</si>
  <si>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</si>
  <si>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</si>
  <si>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</si>
  <si>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</si>
  <si>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</si>
  <si>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</si>
  <si>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</si>
  <si>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</si>
  <si>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</si>
  <si>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</si>
  <si>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</si>
  <si>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</si>
  <si>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</si>
  <si>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</si>
  <si>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</si>
  <si>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</si>
  <si>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</si>
  <si>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</si>
  <si>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</si>
  <si>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</si>
  <si>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</si>
  <si>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</si>
  <si>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</si>
  <si>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</si>
  <si>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</si>
  <si>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</si>
  <si>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</si>
  <si>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</si>
  <si>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</si>
  <si>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</si>
  <si>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</si>
  <si>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</si>
  <si>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</si>
  <si>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</si>
  <si>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</si>
  <si>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</si>
  <si>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</si>
  <si>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</si>
  <si>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</si>
  <si>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</si>
  <si>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</si>
  <si>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</si>
  <si>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</si>
  <si>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</si>
  <si>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</si>
  <si>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</si>
  <si>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</si>
  <si>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</si>
  <si>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</si>
  <si>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</si>
  <si>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</si>
  <si>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</si>
  <si>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</si>
  <si>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</si>
  <si>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</si>
  <si>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</si>
  <si>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</si>
  <si>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</si>
  <si>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</si>
  <si>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</si>
  <si>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</si>
  <si>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</si>
  <si>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</si>
  <si>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</si>
  <si>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</si>
  <si>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</si>
  <si>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</si>
  <si>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</si>
  <si>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</si>
  <si>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</si>
  <si>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</si>
  <si>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</si>
  <si>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</si>
  <si>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</si>
  <si>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</si>
  <si>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</si>
  <si>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</si>
  <si>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</si>
  <si>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</si>
  <si>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</si>
  <si>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</si>
  <si>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</si>
  <si>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</si>
  <si>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</si>
  <si>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</si>
  <si>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</si>
  <si>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</si>
  <si>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</si>
  <si>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</si>
  <si>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</si>
  <si>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</si>
  <si>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</si>
  <si>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</si>
  <si>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</si>
  <si>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</si>
  <si>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</si>
  <si>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</si>
  <si>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</si>
  <si>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</si>
  <si>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</si>
  <si>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</si>
  <si>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</si>
  <si>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</si>
  <si>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</si>
  <si>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</si>
  <si>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</si>
  <si>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</si>
  <si>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</si>
  <si>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</si>
  <si>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</si>
  <si>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</si>
  <si>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</si>
  <si>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</si>
  <si>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</si>
  <si>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</si>
  <si>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</si>
  <si>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</si>
  <si>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</si>
  <si>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</si>
  <si>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</si>
  <si>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</si>
  <si>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</si>
  <si>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</si>
  <si>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</si>
  <si>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</si>
  <si>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</si>
  <si>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</si>
  <si>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</si>
  <si>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</si>
  <si>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</si>
  <si>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</si>
  <si>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</si>
  <si>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</si>
  <si>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</si>
  <si>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</si>
  <si>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</si>
  <si>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</si>
  <si>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</si>
  <si>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</si>
  <si>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</si>
  <si>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</si>
  <si>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</si>
  <si>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</si>
  <si>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</si>
  <si>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</si>
  <si>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</si>
  <si>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</si>
  <si>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</si>
  <si>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</si>
  <si>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</si>
  <si>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</si>
  <si>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</si>
  <si>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</si>
  <si>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</si>
  <si>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</si>
  <si>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</si>
  <si>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</si>
  <si>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</si>
  <si>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</si>
  <si>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</si>
  <si>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</si>
  <si>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</si>
  <si>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</si>
  <si>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</si>
  <si>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</si>
  <si>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</si>
  <si>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</si>
  <si>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</si>
  <si>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</si>
  <si>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</si>
  <si>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</si>
  <si>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</si>
  <si>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</si>
  <si>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</si>
  <si>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</si>
  <si>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</si>
  <si>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</si>
  <si>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</si>
  <si>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</si>
  <si>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</si>
  <si>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</si>
  <si>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</si>
  <si>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</si>
  <si>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</si>
  <si>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</si>
  <si>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</si>
  <si>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</si>
  <si>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</si>
  <si>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</si>
  <si>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</si>
  <si>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</si>
  <si>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</si>
  <si>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</si>
  <si>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</si>
  <si>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</si>
  <si>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</si>
  <si>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</si>
  <si>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</si>
  <si>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</si>
  <si>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</si>
  <si>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</si>
  <si>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</si>
  <si>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</si>
  <si>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</si>
  <si>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</si>
  <si>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</si>
  <si>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</si>
  <si>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</si>
  <si>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</si>
  <si>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</si>
  <si>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</si>
  <si>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</si>
  <si>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</si>
  <si>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</si>
  <si>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</si>
  <si>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</si>
  <si>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</si>
  <si>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</si>
  <si>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</si>
  <si>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</si>
  <si>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</si>
  <si>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</si>
  <si>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</si>
  <si>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</si>
  <si>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</si>
  <si>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</si>
  <si>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</si>
  <si>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</si>
  <si>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</si>
  <si>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</si>
  <si>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</si>
  <si>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</si>
  <si>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</si>
  <si>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</si>
  <si>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</si>
  <si>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</si>
  <si>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</si>
  <si>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</si>
  <si>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</si>
  <si>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</si>
  <si>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</si>
  <si>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</si>
  <si>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</si>
  <si>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</si>
  <si>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</si>
  <si>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</si>
  <si>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</si>
  <si>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</si>
  <si>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</si>
  <si>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</si>
  <si>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</si>
  <si>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</si>
  <si>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</si>
  <si>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</si>
  <si>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</si>
  <si>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</si>
  <si>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</si>
  <si>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</si>
  <si>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</si>
  <si>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</si>
  <si>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</si>
  <si>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</si>
  <si>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</si>
  <si>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</si>
  <si>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</si>
  <si>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</si>
  <si>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</si>
  <si>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</si>
  <si>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</si>
  <si>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</si>
  <si>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</si>
  <si>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</si>
  <si>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</si>
  <si>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</si>
  <si>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</si>
  <si>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</si>
  <si>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</si>
  <si>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</si>
  <si>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</si>
  <si>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</si>
  <si>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</si>
  <si>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</si>
  <si>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</si>
  <si>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</si>
  <si>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</si>
  <si>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</si>
  <si>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</si>
  <si>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</si>
  <si>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</si>
  <si>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</si>
  <si>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</si>
  <si>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</si>
  <si>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</si>
  <si>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</si>
  <si>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</si>
  <si>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</si>
  <si>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</si>
  <si>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</si>
  <si>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</si>
  <si>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</si>
  <si>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</si>
  <si>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</si>
  <si>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</si>
  <si>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</si>
  <si>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</si>
  <si>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</si>
  <si>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</si>
  <si>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</si>
  <si>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</si>
  <si>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</si>
  <si>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</si>
  <si>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</si>
  <si>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</si>
  <si>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</si>
  <si>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</si>
  <si>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</si>
  <si>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</si>
  <si>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</si>
  <si>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</si>
  <si>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</si>
  <si>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</si>
  <si>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</si>
  <si>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</si>
  <si>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</si>
  <si>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</si>
  <si>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</si>
  <si>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</si>
  <si>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</si>
  <si>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</si>
  <si>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</si>
  <si>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</si>
  <si>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</si>
  <si>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</si>
  <si>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</si>
  <si>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</si>
  <si>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</si>
  <si>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</si>
  <si>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</si>
  <si>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</si>
  <si>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</si>
  <si>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</si>
  <si>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</si>
  <si>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</si>
  <si>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</si>
  <si>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</si>
  <si>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</si>
  <si>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</si>
  <si>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</si>
  <si>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</si>
  <si>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</si>
  <si>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</si>
  <si>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</si>
  <si>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</si>
  <si>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</si>
  <si>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</si>
  <si>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</si>
  <si>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</si>
  <si>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</si>
  <si>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</si>
  <si>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</si>
  <si>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</si>
  <si>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</si>
  <si>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</si>
  <si>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</si>
  <si>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</si>
  <si>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</si>
  <si>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</si>
  <si>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</si>
  <si>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</si>
  <si>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</si>
  <si>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</si>
  <si>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</si>
  <si>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</si>
  <si>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</si>
  <si>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</si>
  <si>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</si>
  <si>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</si>
  <si>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</si>
  <si>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</si>
  <si>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</si>
  <si>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</si>
  <si>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</si>
  <si>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</si>
  <si>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</si>
  <si>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</si>
  <si>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</si>
  <si>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</si>
  <si>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</si>
  <si>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</si>
  <si>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</si>
  <si>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</si>
  <si>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</si>
  <si>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</si>
  <si>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</si>
  <si>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</si>
  <si>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</si>
  <si>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</si>
  <si>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</si>
  <si>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</si>
  <si>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</si>
  <si>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</si>
  <si>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</si>
  <si>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</si>
  <si>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</si>
  <si>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</si>
  <si>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</si>
  <si>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</si>
  <si>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</si>
  <si>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</si>
  <si>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</si>
  <si>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</si>
  <si>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</si>
  <si>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</si>
  <si>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</si>
  <si>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</si>
  <si>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</si>
  <si>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</si>
  <si>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</si>
  <si>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</si>
  <si>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</si>
  <si>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</si>
  <si>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</si>
  <si>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</si>
  <si>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</si>
  <si>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</si>
  <si>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</si>
  <si>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</si>
  <si>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</si>
  <si>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</si>
  <si>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</si>
  <si>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</si>
  <si>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</si>
  <si>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</si>
  <si>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</si>
  <si>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</si>
  <si>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</si>
  <si>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</si>
  <si>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</si>
  <si>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</si>
  <si>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</si>
  <si>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</si>
  <si>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</si>
  <si>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</si>
  <si>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</si>
  <si>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</si>
  <si>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</si>
  <si>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</si>
  <si>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</si>
  <si>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</si>
  <si>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</si>
  <si>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</si>
  <si>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</si>
  <si>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</si>
  <si>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</si>
  <si>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</si>
  <si>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</si>
  <si>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</si>
  <si>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</si>
  <si>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</si>
  <si>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</si>
  <si>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</si>
  <si>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</si>
  <si>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</si>
  <si>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</si>
  <si>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</si>
  <si>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</si>
  <si>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</si>
  <si>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</si>
  <si>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</si>
  <si>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</si>
  <si>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</si>
  <si>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</si>
  <si>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</si>
  <si>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</si>
  <si>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</si>
  <si>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</si>
  <si>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</si>
  <si>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</si>
  <si>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</si>
  <si>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</si>
  <si>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</si>
  <si>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</si>
  <si>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</si>
  <si>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</si>
  <si>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</si>
  <si>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</si>
  <si>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</si>
  <si>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</si>
  <si>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</si>
  <si>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</si>
  <si>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</si>
  <si>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</si>
  <si>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</si>
  <si>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</si>
  <si>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</si>
  <si>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</si>
  <si>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</si>
  <si>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</si>
  <si>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</si>
  <si>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</si>
  <si>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</si>
  <si>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</si>
  <si>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</si>
  <si>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</si>
  <si>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</si>
  <si>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</si>
  <si>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</si>
  <si>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</si>
  <si>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</si>
  <si>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</si>
  <si>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</si>
  <si>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</si>
  <si>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</si>
  <si>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</si>
  <si>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</si>
  <si>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</si>
  <si>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</si>
  <si>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</si>
  <si>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</si>
  <si>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</si>
  <si>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</si>
  <si>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</si>
  <si>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</si>
  <si>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</si>
  <si>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</si>
  <si>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</si>
  <si>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</si>
  <si>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</si>
  <si>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</si>
  <si>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</si>
  <si>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</si>
  <si>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</si>
  <si>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</si>
  <si>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</si>
  <si>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</si>
  <si>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</si>
  <si>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</si>
  <si>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</si>
  <si>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</si>
  <si>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</si>
  <si>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</si>
  <si>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</si>
  <si>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</si>
  <si>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</si>
  <si>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</si>
  <si>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</si>
  <si>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</si>
  <si>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</si>
  <si>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</si>
  <si>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</si>
  <si>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</si>
  <si>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</si>
  <si>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</si>
  <si>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</si>
  <si>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</si>
  <si>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</si>
  <si>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</si>
  <si>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</si>
  <si>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</si>
  <si>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</si>
  <si>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</si>
  <si>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</si>
  <si>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</si>
  <si>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</si>
  <si>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</si>
  <si>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</si>
  <si>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</si>
  <si>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</si>
  <si>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</si>
  <si>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</si>
  <si>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</si>
  <si>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</si>
  <si>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</si>
  <si>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</si>
  <si>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</si>
  <si>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</si>
  <si>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</si>
  <si>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</si>
  <si>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</si>
  <si>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</si>
  <si>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</si>
  <si>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</si>
  <si>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</si>
  <si>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</si>
  <si>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</si>
  <si>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</si>
  <si>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</si>
  <si>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</si>
  <si>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</si>
  <si>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</si>
  <si>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</si>
  <si>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</si>
  <si>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</si>
  <si>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</si>
  <si>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</si>
  <si>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</si>
  <si>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</si>
  <si>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</si>
  <si>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</si>
  <si>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</si>
  <si>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</si>
  <si>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</si>
  <si>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</si>
  <si>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</si>
  <si>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</si>
  <si>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</si>
  <si>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</si>
  <si>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</si>
  <si>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</si>
  <si>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</si>
  <si>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</si>
  <si>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</si>
  <si>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</si>
  <si>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</si>
  <si>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</si>
  <si>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</si>
  <si>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</si>
  <si>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</si>
  <si>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</si>
  <si>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</si>
  <si>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</si>
  <si>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</si>
  <si>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</si>
  <si>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</si>
  <si>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</si>
  <si>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</si>
  <si>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</si>
  <si>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</si>
  <si>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</si>
  <si>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</si>
  <si>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</si>
  <si>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</si>
  <si>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</si>
  <si>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</si>
  <si>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</si>
  <si>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</si>
  <si>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</si>
  <si>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</si>
  <si>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</si>
  <si>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</si>
  <si>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</si>
  <si>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</si>
  <si>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</si>
  <si>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</si>
  <si>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</si>
  <si>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</si>
  <si>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</si>
  <si>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</si>
  <si>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</si>
  <si>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</si>
  <si>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</si>
  <si>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</si>
  <si>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</si>
  <si>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</si>
  <si>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</si>
  <si>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</si>
  <si>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</si>
  <si>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</si>
  <si>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</si>
  <si>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</si>
  <si>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</si>
  <si>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</si>
  <si>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</si>
  <si>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</si>
  <si>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</si>
  <si>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</si>
  <si>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</si>
  <si>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</si>
  <si>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</si>
  <si>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</si>
  <si>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</si>
  <si>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</si>
  <si>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</si>
  <si>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</si>
  <si>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</si>
  <si>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</si>
  <si>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</si>
  <si>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</si>
  <si>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</si>
  <si>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</si>
  <si>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</si>
  <si>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</si>
  <si>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</si>
  <si>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</si>
  <si>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</si>
  <si>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</si>
  <si>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</si>
  <si>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</si>
  <si>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</si>
  <si>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</si>
  <si>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</si>
  <si>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</si>
  <si>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</si>
  <si>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</si>
  <si>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</si>
  <si>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</si>
  <si>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</si>
  <si>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</si>
  <si>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</si>
  <si>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</si>
  <si>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</si>
  <si>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</si>
  <si>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</si>
  <si>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</si>
  <si>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</si>
  <si>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</si>
  <si>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</si>
  <si>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</si>
  <si>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</si>
  <si>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</si>
  <si>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</si>
  <si>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</si>
  <si>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</si>
  <si>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</si>
  <si>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</si>
  <si>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</si>
  <si>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</si>
  <si>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</si>
  <si>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</si>
  <si>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</si>
  <si>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</si>
  <si>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</si>
  <si>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</si>
  <si>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</si>
  <si>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</si>
  <si>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</si>
  <si>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</si>
  <si>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</si>
  <si>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</si>
  <si>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</si>
  <si>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</si>
  <si>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</si>
  <si>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</si>
  <si>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</si>
  <si>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</si>
  <si>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</si>
  <si>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</si>
  <si>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</si>
  <si>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</si>
  <si>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</si>
  <si>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</si>
  <si>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</si>
  <si>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</si>
  <si>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</si>
  <si>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</si>
  <si>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</si>
  <si>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</si>
  <si>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</si>
  <si>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</si>
  <si>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</si>
  <si>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</si>
  <si>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</si>
  <si>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</si>
  <si>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</si>
  <si>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</si>
  <si>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</si>
  <si>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</si>
  <si>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</si>
  <si>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</si>
  <si>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</si>
  <si>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</si>
  <si>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</si>
  <si>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</si>
  <si>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</si>
  <si>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</si>
  <si>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</si>
  <si>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</si>
  <si>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</si>
  <si>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</si>
  <si>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</si>
  <si>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</si>
  <si>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</si>
  <si>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</si>
  <si>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</si>
  <si>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</si>
  <si>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</si>
  <si>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</si>
  <si>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</si>
  <si>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</si>
  <si>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</si>
  <si>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</si>
  <si>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</si>
  <si>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</si>
  <si>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</si>
  <si>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</si>
  <si>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</si>
  <si>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</si>
  <si>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</si>
  <si>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</si>
  <si>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</si>
  <si>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</si>
  <si>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</si>
  <si>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</si>
  <si>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</si>
  <si>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</si>
  <si>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</si>
  <si>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</si>
  <si>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</si>
  <si>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</si>
  <si>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</si>
  <si>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</si>
  <si>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</si>
  <si>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</si>
  <si>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</si>
  <si>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</si>
  <si>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</si>
  <si>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</si>
  <si>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</si>
  <si>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</si>
  <si>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</si>
  <si>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</si>
  <si>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</si>
  <si>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</si>
  <si>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</si>
  <si>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</si>
  <si>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</si>
  <si>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</si>
  <si>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</si>
  <si>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</si>
  <si>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</si>
  <si>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</si>
  <si>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</si>
  <si>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</si>
  <si>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</si>
  <si>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</si>
  <si>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</si>
  <si>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</si>
  <si>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</si>
  <si>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</si>
  <si>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</si>
  <si>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</si>
  <si>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</si>
  <si>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</si>
  <si>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</si>
  <si>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</si>
  <si>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</si>
  <si>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</si>
  <si>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</si>
  <si>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</si>
  <si>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</si>
  <si>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</si>
  <si>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</si>
  <si>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</si>
  <si>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</si>
  <si>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</si>
  <si>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</si>
  <si>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</si>
  <si>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</si>
  <si>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</si>
  <si>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</si>
  <si>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</si>
  <si>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</si>
  <si>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</si>
  <si>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</si>
  <si>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</si>
  <si>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</si>
  <si>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</si>
  <si>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</si>
  <si>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</si>
  <si>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</si>
  <si>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</si>
  <si>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</si>
  <si>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</si>
  <si>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</si>
  <si>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</si>
  <si>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</si>
  <si>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</si>
  <si>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</si>
  <si>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</si>
  <si>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</si>
  <si>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</si>
  <si>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</si>
  <si>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</si>
  <si>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</si>
  <si>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</si>
  <si>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</si>
  <si>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</si>
  <si>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</si>
  <si>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</si>
  <si>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</si>
  <si>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</si>
  <si>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</si>
  <si>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</si>
  <si>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</si>
  <si>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</si>
  <si>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</si>
  <si>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</si>
  <si>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</si>
  <si>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</si>
  <si>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</si>
  <si>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</si>
  <si>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</si>
  <si>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</si>
  <si>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</si>
  <si>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</si>
  <si>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</si>
  <si>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</si>
  <si>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</si>
  <si>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</si>
  <si>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</si>
  <si>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</si>
  <si>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</si>
  <si>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</si>
  <si>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</si>
  <si>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</si>
  <si>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</si>
  <si>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</si>
  <si>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</si>
  <si>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</si>
  <si>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</si>
  <si>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</si>
  <si>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</si>
  <si>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</si>
  <si>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</si>
  <si>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</si>
  <si>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</si>
  <si>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</si>
  <si>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</si>
  <si>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</si>
  <si>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</si>
  <si>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</si>
  <si>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</si>
  <si>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</si>
  <si>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</si>
  <si>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</si>
  <si>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</si>
  <si>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</si>
  <si>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</si>
  <si>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</si>
  <si>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</si>
  <si>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</si>
  <si>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</si>
  <si>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</si>
  <si>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</si>
  <si>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</si>
  <si>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</si>
  <si>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</si>
  <si>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</si>
  <si>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</si>
  <si>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</si>
  <si>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</si>
  <si>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</si>
  <si>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</si>
  <si>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</si>
  <si>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</si>
  <si>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</si>
  <si>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</si>
  <si>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</si>
  <si>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</si>
  <si>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</si>
  <si>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</si>
  <si>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</si>
  <si>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</si>
  <si>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</si>
  <si>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</si>
  <si>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</si>
  <si>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</si>
  <si>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</si>
  <si>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</si>
  <si>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</si>
  <si>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</si>
  <si>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</si>
  <si>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</si>
  <si>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</si>
  <si>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</si>
  <si>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</si>
  <si>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</si>
  <si>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</si>
  <si>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</si>
  <si>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</si>
  <si>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</si>
  <si>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</si>
  <si>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</si>
  <si>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</si>
  <si>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</si>
  <si>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</si>
  <si>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</si>
  <si>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</si>
  <si>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</si>
  <si>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</si>
  <si>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</si>
  <si>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</si>
  <si>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</si>
  <si>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</si>
  <si>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</si>
  <si>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</si>
  <si>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</si>
  <si>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</si>
  <si>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</si>
  <si>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</si>
  <si>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</si>
  <si>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</si>
  <si>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</si>
  <si>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</si>
  <si>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</si>
  <si>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</si>
  <si>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</si>
  <si>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</si>
  <si>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</si>
  <si>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</si>
  <si>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</si>
  <si>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</si>
  <si>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</si>
  <si>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</si>
  <si>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</si>
  <si>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</si>
  <si>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</si>
  <si>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</si>
  <si>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</si>
  <si>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</si>
  <si>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</si>
  <si>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</si>
  <si>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</si>
  <si>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</si>
  <si>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</si>
  <si>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</si>
  <si>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</si>
  <si>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</si>
  <si>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</si>
  <si>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</si>
  <si>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</si>
  <si>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</si>
  <si>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</si>
  <si>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</si>
  <si>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</si>
  <si>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</si>
  <si>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</si>
  <si>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</si>
  <si>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</si>
  <si>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</si>
  <si>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</si>
  <si>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</si>
  <si>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</si>
  <si>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</si>
  <si>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</si>
  <si>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</si>
  <si>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</si>
  <si>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</si>
  <si>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</si>
  <si>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</si>
  <si>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</si>
  <si>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</si>
  <si>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</si>
  <si>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</si>
  <si>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</si>
  <si>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</si>
  <si>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</si>
  <si>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</si>
  <si>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</si>
  <si>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</si>
  <si>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</si>
  <si>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</si>
  <si>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</si>
  <si>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</si>
  <si>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</si>
  <si>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</si>
  <si>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</si>
  <si>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</si>
  <si>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</si>
  <si>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</si>
  <si>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</si>
  <si>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</si>
  <si>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</si>
  <si>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</si>
  <si>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</si>
  <si>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</si>
  <si>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</si>
  <si>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</si>
  <si>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</si>
  <si>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</si>
  <si>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</si>
  <si>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</si>
  <si>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</si>
  <si>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</si>
  <si>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</si>
  <si>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</si>
  <si>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</si>
  <si>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</si>
  <si>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</si>
  <si>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</si>
  <si>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</si>
  <si>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</si>
  <si>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</si>
  <si>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</si>
  <si>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</si>
  <si>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</si>
  <si>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</si>
  <si>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</si>
  <si>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</si>
  <si>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</si>
  <si>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</si>
  <si>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</si>
  <si>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</si>
  <si>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</si>
  <si>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</si>
  <si>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</si>
  <si>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</si>
  <si>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</si>
  <si>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</si>
  <si>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</si>
  <si>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</si>
  <si>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</si>
  <si>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</si>
  <si>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</si>
  <si>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</si>
  <si>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</si>
  <si>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</si>
  <si>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</si>
  <si>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</si>
  <si>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</si>
  <si>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</si>
  <si>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</si>
  <si>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</si>
  <si>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</si>
  <si>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</si>
  <si>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</si>
  <si>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</si>
  <si>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</si>
  <si>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</si>
  <si>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</si>
  <si>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</si>
  <si>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</si>
  <si>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</si>
  <si>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</si>
  <si>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</si>
  <si>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</si>
  <si>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</si>
  <si>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</si>
  <si>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</si>
  <si>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</si>
  <si>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</si>
  <si>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</si>
  <si>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</si>
  <si>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</si>
  <si>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</si>
  <si>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</si>
  <si>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</si>
  <si>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</si>
  <si>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</si>
  <si>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</si>
  <si>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</si>
  <si>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</si>
  <si>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</si>
  <si>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</si>
  <si>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</si>
  <si>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</si>
  <si>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</si>
  <si>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</si>
  <si>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</si>
  <si>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</si>
  <si>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</si>
  <si>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</si>
  <si>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</si>
  <si>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</si>
  <si>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</si>
  <si>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</si>
  <si>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</si>
  <si>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</si>
  <si>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</si>
  <si>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</si>
  <si>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</si>
  <si>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</si>
  <si>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</si>
  <si>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</si>
  <si>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</si>
  <si>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</si>
  <si>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</si>
  <si>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</si>
  <si>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</si>
  <si>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</si>
  <si>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</si>
  <si>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</si>
  <si>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</si>
  <si>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</si>
  <si>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</si>
  <si>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</si>
  <si>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</si>
  <si>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</si>
  <si>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</si>
  <si>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</si>
  <si>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</si>
  <si>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</si>
  <si>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</si>
  <si>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</si>
  <si>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</si>
  <si>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</si>
  <si>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</si>
  <si>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</si>
  <si>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</si>
  <si>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</si>
  <si>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</si>
  <si>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</si>
  <si>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</si>
  <si>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</si>
  <si>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</si>
  <si>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</si>
  <si>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</si>
  <si>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</si>
  <si>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</si>
  <si>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</si>
  <si>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</si>
  <si>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</si>
  <si>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</si>
  <si>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</si>
  <si>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</si>
  <si>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</si>
  <si>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</si>
  <si>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</si>
  <si>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</si>
  <si>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</si>
  <si>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</si>
  <si>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</si>
  <si>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</si>
  <si>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</si>
  <si>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</si>
  <si>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</si>
  <si>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</si>
  <si>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</si>
  <si>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</si>
  <si>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</si>
  <si>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</si>
  <si>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</si>
  <si>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</si>
  <si>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</si>
  <si>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</si>
  <si>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</si>
  <si>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</si>
  <si>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</si>
  <si>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</si>
  <si>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</si>
  <si>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</si>
  <si>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</si>
  <si>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</si>
  <si>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</si>
  <si>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</si>
  <si>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</si>
  <si>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</si>
  <si>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</si>
  <si>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</si>
  <si>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</si>
  <si>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</si>
  <si>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</si>
  <si>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</si>
  <si>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</si>
  <si>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</si>
  <si>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</si>
  <si>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</si>
  <si>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</si>
  <si>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</si>
  <si>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</si>
  <si>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</si>
  <si>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</si>
  <si>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</si>
  <si>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</si>
  <si>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</si>
  <si>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</si>
  <si>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</si>
  <si>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</si>
  <si>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</si>
  <si>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</si>
  <si>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</si>
  <si>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</si>
  <si>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</si>
  <si>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</si>
  <si>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</si>
  <si>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</si>
  <si>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</si>
  <si>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</si>
  <si>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</si>
  <si>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</si>
  <si>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</si>
  <si>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</si>
  <si>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</si>
  <si>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</si>
  <si>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</si>
  <si>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</si>
  <si>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</si>
  <si>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</si>
  <si>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</si>
  <si>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</si>
  <si>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</si>
  <si>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</si>
  <si>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</si>
  <si>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</si>
  <si>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</si>
  <si>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</si>
  <si>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</si>
  <si>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</si>
  <si>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</si>
  <si>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</si>
  <si>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</si>
  <si>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</si>
  <si>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</si>
  <si>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</si>
  <si>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</si>
  <si>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</si>
  <si>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</si>
  <si>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</si>
  <si>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</si>
  <si>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</si>
  <si>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</si>
  <si>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</si>
  <si>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</si>
  <si>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</si>
  <si>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</si>
  <si>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</si>
  <si>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</si>
  <si>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</si>
  <si>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</si>
  <si>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</si>
  <si>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</si>
  <si>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</si>
  <si>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</si>
  <si>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</si>
  <si>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</si>
  <si>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</si>
  <si>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</si>
  <si>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</si>
  <si>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</si>
  <si>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</si>
  <si>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</si>
  <si>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</si>
  <si>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</si>
  <si>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</si>
  <si>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</si>
  <si>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</si>
  <si>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</si>
  <si>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</si>
  <si>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</si>
  <si>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</si>
  <si>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</si>
  <si>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</si>
  <si>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</si>
  <si>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</si>
  <si>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</si>
  <si>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</si>
  <si>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</si>
  <si>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</si>
  <si>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</si>
  <si>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</si>
  <si>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</si>
  <si>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</si>
  <si>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</si>
  <si>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</si>
  <si>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</si>
  <si>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</si>
  <si>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</si>
  <si>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</si>
  <si>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</si>
  <si>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</si>
  <si>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</si>
  <si>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</si>
  <si>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</si>
  <si>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</si>
  <si>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</si>
  <si>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</si>
  <si>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</si>
  <si>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</si>
  <si>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</si>
  <si>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</si>
  <si>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</si>
  <si>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</si>
  <si>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</si>
  <si>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</si>
  <si>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</si>
  <si>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</si>
  <si>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</si>
  <si>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</si>
  <si>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</si>
  <si>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</si>
  <si>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</si>
  <si>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</si>
  <si>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</si>
  <si>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</si>
  <si>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</si>
  <si>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</si>
  <si>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</si>
  <si>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</si>
  <si>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</si>
  <si>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</si>
  <si>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</si>
  <si>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</si>
  <si>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</si>
  <si>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</si>
  <si>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</si>
  <si>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</si>
  <si>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</si>
  <si>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</si>
  <si>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</si>
  <si>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</si>
  <si>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</si>
  <si>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</si>
  <si>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</si>
  <si>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</si>
  <si>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</si>
  <si>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</si>
  <si>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</si>
  <si>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</si>
  <si>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</si>
  <si>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</si>
  <si>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</si>
  <si>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</si>
  <si>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</si>
  <si>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</si>
  <si>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</si>
  <si>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</si>
  <si>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</si>
  <si>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</si>
  <si>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</si>
  <si>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</si>
  <si>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</si>
  <si>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</si>
  <si>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</si>
  <si>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</si>
  <si>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</si>
  <si>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</si>
  <si>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</si>
  <si>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</si>
  <si>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</si>
  <si>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</si>
  <si>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</si>
  <si>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</si>
  <si>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</si>
  <si>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</si>
  <si>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</si>
  <si>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</si>
  <si>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</si>
  <si>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</si>
  <si>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</si>
  <si>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</si>
  <si>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</si>
  <si>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</si>
  <si>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</si>
  <si>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</si>
  <si>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</si>
  <si>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</si>
  <si>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</si>
  <si>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</si>
  <si>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</si>
  <si>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</si>
  <si>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</si>
  <si>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</si>
  <si>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</si>
  <si>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</si>
  <si>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</si>
  <si>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</si>
  <si>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</si>
  <si>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</si>
  <si>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</si>
  <si>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</si>
  <si>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</si>
  <si>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</si>
  <si>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</si>
  <si>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</si>
  <si>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</si>
  <si>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</si>
  <si>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</si>
  <si>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</si>
  <si>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</si>
  <si>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</si>
  <si>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</si>
  <si>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</si>
  <si>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</si>
  <si>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</si>
  <si>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</si>
  <si>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</si>
  <si>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</si>
  <si>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</si>
  <si>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</si>
  <si>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</si>
  <si>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</si>
  <si>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</si>
  <si>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</si>
  <si>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</si>
  <si>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</si>
  <si>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</si>
  <si>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</si>
  <si>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</si>
  <si>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</si>
  <si>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</si>
  <si>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</si>
  <si>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</si>
  <si>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</si>
  <si>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</si>
  <si>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</si>
  <si>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</si>
  <si>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</si>
  <si>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</si>
  <si>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</si>
  <si>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</si>
  <si>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</si>
  <si>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</si>
  <si>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</si>
  <si>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</si>
  <si>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</si>
  <si>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</si>
  <si>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</si>
  <si>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</si>
  <si>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</si>
  <si>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</si>
  <si>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</si>
  <si>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</si>
  <si>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</si>
  <si>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</si>
  <si>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</si>
  <si>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</si>
  <si>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</si>
  <si>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</si>
  <si>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</si>
  <si>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</si>
  <si>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</si>
  <si>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</si>
  <si>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</si>
  <si>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</si>
  <si>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</si>
  <si>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</si>
  <si>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</si>
  <si>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</si>
  <si>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</si>
  <si>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</si>
  <si>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</si>
  <si>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</si>
  <si>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</si>
  <si>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</si>
  <si>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</si>
  <si>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</si>
  <si>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</si>
  <si>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</si>
  <si>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</si>
  <si>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</si>
  <si>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</si>
  <si>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</si>
  <si>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</si>
  <si>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</si>
  <si>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</si>
  <si>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</si>
  <si>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</si>
  <si>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</si>
  <si>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</si>
  <si>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</si>
  <si>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</si>
  <si>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</si>
  <si>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</si>
  <si>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</si>
  <si>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</si>
  <si>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</si>
  <si>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</si>
  <si>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</si>
  <si>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</si>
  <si>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</si>
  <si>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</si>
  <si>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</si>
  <si>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</si>
  <si>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</si>
  <si>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</si>
  <si>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</si>
  <si>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</si>
  <si>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</si>
  <si>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</si>
  <si>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</si>
  <si>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</si>
  <si>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</si>
  <si>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</si>
  <si>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</si>
  <si>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</si>
  <si>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</si>
  <si>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</si>
  <si>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</si>
  <si>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</si>
  <si>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</si>
  <si>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</si>
  <si>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</si>
  <si>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</si>
  <si>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</si>
  <si>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</si>
  <si>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</si>
  <si>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</si>
  <si>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</si>
  <si>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</si>
  <si>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</si>
  <si>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</si>
  <si>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</si>
  <si>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</si>
  <si>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</si>
  <si>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</si>
  <si>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</si>
  <si>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</si>
  <si>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</si>
  <si>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</si>
  <si>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</si>
  <si>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</si>
  <si>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</si>
  <si>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</si>
  <si>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</si>
  <si>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</si>
  <si>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</si>
  <si>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</si>
  <si>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</si>
  <si>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</si>
  <si>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</si>
  <si>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</si>
  <si>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</si>
  <si>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</si>
  <si>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</si>
  <si>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</si>
  <si>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</si>
  <si>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</si>
  <si>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</si>
  <si>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</si>
  <si>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</si>
  <si>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</si>
  <si>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</si>
  <si>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</si>
  <si>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</si>
  <si>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</si>
  <si>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</si>
  <si>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</si>
  <si>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</si>
  <si>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</si>
  <si>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</si>
  <si>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</si>
  <si>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</si>
  <si>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</si>
  <si>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</si>
  <si>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</si>
  <si>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</si>
  <si>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</si>
  <si>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</si>
  <si>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</si>
  <si>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</si>
  <si>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</si>
  <si>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</si>
  <si>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</si>
  <si>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</si>
  <si>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</si>
  <si>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</si>
  <si>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</si>
  <si>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</si>
  <si>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</si>
  <si>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</si>
  <si>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</si>
  <si>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</si>
  <si>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</si>
  <si>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</si>
  <si>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</si>
  <si>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</si>
  <si>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</si>
  <si>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</si>
  <si>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</si>
  <si>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</si>
  <si>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</si>
  <si>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</si>
  <si>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</si>
  <si>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</si>
  <si>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</si>
  <si>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</si>
  <si>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</si>
  <si>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</si>
  <si>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</si>
  <si>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</si>
  <si>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</si>
  <si>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</si>
  <si>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</si>
  <si>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</si>
  <si>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</si>
  <si>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</si>
  <si>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</si>
  <si>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</si>
  <si>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</si>
  <si>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</si>
  <si>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</si>
  <si>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</si>
  <si>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</si>
  <si>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</si>
  <si>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</si>
  <si>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</si>
  <si>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</si>
  <si>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</si>
  <si>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</si>
  <si>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</si>
  <si>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</si>
  <si>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</si>
  <si>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</si>
  <si>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</si>
  <si>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</si>
  <si>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</si>
  <si>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</si>
  <si>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</si>
  <si>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</si>
  <si>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</si>
  <si>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</si>
  <si>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</si>
  <si>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</si>
  <si>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</si>
  <si>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</si>
  <si>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</si>
  <si>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</si>
  <si>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</si>
  <si>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</si>
  <si>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</si>
  <si>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</si>
  <si>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</si>
  <si>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</si>
  <si>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</si>
  <si>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</si>
  <si>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</si>
  <si>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</si>
  <si>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</si>
  <si>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</si>
  <si>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</si>
  <si>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</si>
  <si>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</si>
  <si>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</si>
  <si>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</si>
  <si>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</si>
  <si>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</si>
  <si>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</si>
  <si>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</si>
  <si>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</si>
  <si>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</si>
  <si>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</si>
  <si>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</si>
  <si>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</si>
  <si>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</si>
  <si>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</si>
  <si>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</si>
  <si>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</si>
  <si>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</si>
  <si>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</si>
  <si>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</si>
  <si>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</si>
  <si>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</si>
  <si>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</si>
  <si>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</si>
  <si>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</si>
  <si>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</si>
  <si>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</si>
  <si>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</si>
  <si>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</si>
  <si>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</si>
  <si>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</si>
  <si>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</si>
  <si>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</si>
  <si>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</si>
  <si>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</si>
  <si>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</si>
  <si>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</si>
  <si>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</si>
  <si>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</si>
  <si>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</si>
  <si>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</si>
  <si>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</si>
  <si>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</si>
  <si>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</si>
  <si>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</si>
  <si>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</si>
  <si>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</si>
  <si>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</si>
  <si>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</si>
  <si>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</si>
  <si>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</si>
  <si>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</si>
  <si>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</si>
  <si>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</si>
  <si>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</si>
  <si>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</si>
  <si>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</si>
  <si>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</si>
  <si>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</si>
  <si>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</si>
  <si>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</si>
  <si>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</si>
  <si>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</si>
  <si>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</si>
  <si>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</si>
  <si>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</si>
  <si>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</si>
  <si>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</si>
  <si>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</si>
  <si>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</si>
  <si>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</si>
  <si>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</si>
  <si>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</si>
  <si>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</si>
  <si>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</si>
  <si>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</si>
  <si>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</si>
  <si>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</si>
  <si>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</si>
  <si>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</si>
  <si>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</si>
  <si>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</si>
  <si>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</si>
  <si>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</si>
  <si>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</si>
  <si>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</si>
  <si>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</si>
  <si>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</si>
  <si>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</si>
  <si>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</si>
  <si>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</si>
  <si>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</si>
  <si>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</si>
  <si>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</si>
  <si>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</si>
  <si>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</si>
  <si>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</si>
  <si>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</si>
  <si>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</si>
  <si>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</si>
  <si>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</si>
  <si>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</si>
  <si>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</si>
  <si>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</si>
  <si>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</si>
  <si>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</si>
  <si>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</si>
  <si>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</si>
  <si>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</si>
  <si>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</si>
  <si>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</si>
  <si>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</si>
  <si>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</si>
  <si>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</si>
  <si>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</si>
  <si>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</si>
  <si>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</si>
  <si>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</si>
  <si>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</si>
  <si>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</si>
  <si>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</si>
  <si>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</si>
  <si>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</si>
  <si>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</si>
  <si>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</si>
  <si>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</si>
  <si>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</si>
  <si>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</si>
  <si>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</si>
  <si>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</si>
  <si>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</si>
  <si>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</si>
  <si>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</si>
  <si>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</si>
  <si>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</si>
  <si>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</si>
  <si>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</si>
  <si>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</si>
  <si>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</si>
  <si>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</si>
  <si>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</si>
  <si>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</si>
  <si>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</si>
  <si>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</si>
  <si>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</si>
  <si>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</si>
  <si>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</si>
  <si>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</si>
  <si>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</si>
  <si>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</si>
  <si>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</si>
  <si>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</si>
  <si>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</si>
  <si>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</si>
  <si>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</si>
  <si>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</si>
  <si>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</si>
  <si>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</si>
  <si>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</si>
  <si>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</si>
  <si>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</si>
  <si>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</si>
  <si>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</si>
  <si>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</si>
  <si>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</si>
  <si>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</si>
  <si>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</si>
  <si>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</si>
  <si>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</si>
  <si>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</si>
  <si>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</si>
  <si>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</si>
  <si>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</si>
  <si>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</si>
  <si>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</si>
  <si>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</si>
  <si>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</si>
  <si>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</si>
  <si>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</si>
  <si>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</si>
  <si>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</si>
  <si>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</si>
  <si>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</si>
  <si>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</si>
  <si>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</si>
  <si>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</si>
  <si>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</si>
  <si>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</si>
  <si>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</si>
  <si>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</si>
  <si>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</si>
  <si>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</si>
  <si>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</si>
  <si>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</si>
  <si>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</si>
  <si>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</si>
  <si>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</si>
  <si>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</si>
  <si>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</si>
  <si>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</si>
  <si>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</si>
  <si>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</si>
  <si>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</si>
  <si>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</si>
  <si>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</si>
  <si>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</si>
  <si>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</si>
  <si>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</si>
  <si>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</si>
  <si>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</si>
  <si>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</si>
  <si>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</si>
  <si>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</si>
  <si>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</si>
  <si>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</si>
  <si>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</si>
  <si>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</si>
  <si>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</si>
  <si>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</si>
  <si>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</si>
  <si>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</si>
  <si>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</si>
  <si>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</si>
  <si>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</si>
  <si>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</si>
  <si>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</si>
  <si>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</si>
  <si>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</si>
  <si>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</si>
  <si>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</si>
  <si>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</si>
  <si>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</si>
  <si>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</si>
  <si>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</si>
  <si>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</si>
  <si>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</si>
  <si>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</si>
  <si>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</si>
  <si>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</si>
  <si>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</si>
  <si>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</si>
  <si>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</si>
  <si>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</si>
  <si>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</si>
  <si>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</si>
  <si>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</si>
  <si>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</si>
  <si>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</si>
  <si>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</si>
  <si>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</si>
  <si>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</si>
  <si>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</si>
  <si>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</si>
  <si>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</si>
  <si>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</si>
  <si>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</si>
  <si>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</si>
  <si>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</si>
  <si>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</si>
  <si>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</si>
  <si>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</si>
  <si>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</si>
  <si>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</si>
  <si>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</si>
  <si>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</si>
  <si>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</si>
  <si>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</si>
  <si>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</si>
  <si>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</si>
  <si>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</si>
  <si>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</si>
  <si>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</si>
  <si>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</si>
  <si>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</si>
  <si>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</si>
  <si>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</si>
  <si>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</si>
  <si>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</si>
  <si>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</si>
  <si>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</si>
  <si>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</si>
  <si>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</si>
  <si>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</si>
  <si>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</si>
  <si>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</si>
  <si>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</si>
  <si>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</si>
  <si>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</si>
  <si>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</si>
  <si>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</si>
  <si>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</si>
  <si>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</si>
  <si>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</si>
  <si>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</si>
  <si>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</si>
  <si>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</si>
  <si>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</si>
  <si>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</si>
  <si>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</si>
  <si>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</si>
  <si>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</si>
  <si>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</si>
  <si>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</si>
  <si>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</si>
  <si>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</si>
  <si>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</si>
  <si>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</si>
  <si>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</si>
  <si>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</si>
  <si>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</si>
  <si>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</si>
  <si>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</si>
  <si>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</si>
  <si>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</si>
  <si>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</si>
  <si>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</si>
  <si>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</si>
  <si>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</si>
  <si>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</si>
  <si>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</si>
  <si>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</si>
  <si>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</si>
  <si>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</si>
  <si>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</si>
  <si>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</si>
  <si>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</si>
  <si>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</si>
  <si>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</si>
  <si>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</si>
  <si>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</si>
  <si>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</si>
  <si>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</si>
  <si>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</si>
  <si>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</si>
  <si>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</si>
  <si>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</si>
  <si>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</si>
  <si>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</si>
  <si>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</si>
  <si>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</si>
  <si>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</si>
  <si>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</si>
  <si>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</si>
  <si>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</si>
  <si>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</si>
  <si>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</si>
  <si>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</si>
  <si>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</si>
  <si>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</si>
  <si>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</si>
  <si>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</si>
  <si>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</si>
  <si>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</si>
  <si>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</si>
  <si>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</si>
  <si>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</si>
  <si>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</si>
  <si>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</si>
  <si>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</si>
  <si>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</si>
  <si>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</si>
  <si>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</si>
  <si>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</si>
  <si>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</si>
  <si>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</si>
  <si>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</si>
  <si>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</si>
  <si>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</si>
  <si>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</si>
  <si>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</si>
  <si>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</si>
  <si>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</si>
  <si>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</si>
  <si>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</si>
  <si>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</si>
  <si>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</si>
  <si>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</si>
  <si>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</si>
  <si>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</si>
  <si>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</si>
  <si>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</si>
  <si>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</si>
  <si>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</si>
  <si>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</si>
  <si>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</si>
  <si>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</si>
  <si>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</si>
  <si>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</si>
  <si>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</si>
  <si>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</si>
  <si>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</si>
  <si>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</si>
  <si>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</si>
  <si>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</si>
  <si>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</si>
  <si>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</si>
  <si>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</si>
  <si>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</si>
  <si>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</si>
  <si>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</si>
  <si>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</si>
  <si>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</si>
  <si>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</si>
  <si>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</si>
  <si>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</si>
  <si>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</si>
  <si>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</si>
  <si>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</si>
  <si>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</si>
  <si>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</si>
  <si>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</si>
  <si>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</si>
  <si>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</si>
  <si>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</si>
  <si>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</si>
  <si>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</si>
  <si>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</si>
  <si>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</si>
  <si>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</si>
  <si>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</si>
  <si>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</si>
  <si>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</si>
  <si>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</si>
  <si>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</si>
  <si>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</si>
  <si>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</si>
  <si>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</si>
  <si>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</si>
  <si>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</si>
  <si>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</si>
  <si>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</si>
  <si>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</si>
  <si>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</si>
  <si>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</si>
  <si>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</si>
  <si>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</si>
  <si>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</si>
  <si>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</si>
  <si>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</si>
  <si>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</si>
  <si>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</si>
  <si>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</si>
  <si>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</si>
  <si>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</si>
  <si>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</si>
  <si>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</si>
  <si>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</si>
  <si>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</si>
  <si>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</si>
  <si>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</si>
  <si>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</si>
  <si>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</si>
  <si>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</si>
  <si>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</si>
  <si>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</si>
  <si>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</si>
  <si>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</si>
  <si>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</si>
  <si>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</si>
  <si>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</si>
  <si>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</si>
  <si>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</si>
  <si>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</si>
  <si>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</si>
  <si>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</si>
  <si>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</si>
  <si>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</si>
  <si>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</si>
  <si>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</si>
  <si>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</si>
  <si>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</si>
  <si>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</si>
  <si>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</si>
  <si>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</si>
  <si>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</si>
  <si>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</si>
  <si>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</si>
  <si>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</si>
  <si>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</si>
  <si>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</si>
  <si>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</si>
  <si>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</si>
  <si>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</si>
  <si>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</si>
  <si>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</si>
  <si>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</si>
  <si>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</si>
  <si>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</si>
  <si>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</si>
  <si>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</si>
  <si>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</si>
  <si>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</si>
  <si>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</si>
  <si>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</si>
  <si>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</si>
  <si>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</si>
  <si>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</si>
  <si>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</si>
  <si>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</si>
  <si>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</si>
  <si>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</si>
  <si>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</si>
  <si>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</si>
  <si>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</si>
  <si>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</si>
  <si>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</si>
  <si>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</si>
  <si>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</si>
  <si>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</si>
  <si>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</si>
  <si>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</si>
  <si>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</si>
  <si>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</si>
  <si>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</si>
  <si>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</si>
  <si>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</si>
  <si>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</si>
  <si>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</si>
  <si>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</si>
  <si>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</si>
  <si>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</si>
  <si>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</si>
  <si>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</si>
  <si>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</si>
  <si>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</si>
  <si>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</si>
  <si>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</si>
  <si>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</si>
  <si>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</si>
  <si>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</si>
  <si>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</si>
  <si>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</si>
  <si>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</si>
  <si>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</si>
  <si>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</si>
  <si>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</si>
  <si>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</si>
  <si>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</si>
  <si>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</si>
  <si>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</si>
  <si>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</si>
  <si>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</si>
  <si>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</si>
  <si>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</si>
  <si>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</si>
  <si>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</si>
  <si>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</si>
  <si>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</si>
  <si>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</si>
  <si>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</si>
  <si>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</si>
  <si>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</si>
  <si>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</si>
  <si>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</si>
  <si>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</si>
  <si>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</si>
  <si>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</si>
  <si>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</si>
  <si>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</si>
  <si>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</si>
  <si>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</si>
  <si>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</si>
  <si>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</si>
  <si>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</si>
  <si>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</si>
  <si>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</si>
  <si>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</si>
  <si>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</si>
  <si>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</si>
  <si>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</si>
  <si>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</si>
  <si>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</si>
  <si>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</si>
  <si>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</si>
  <si>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</si>
  <si>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</si>
  <si>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</si>
  <si>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</si>
  <si>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</si>
  <si>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</si>
  <si>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</si>
  <si>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</si>
  <si>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</si>
  <si>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</si>
  <si>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</si>
  <si>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</si>
  <si>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</si>
  <si>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</si>
  <si>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</si>
  <si>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</si>
  <si>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</si>
  <si>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</si>
  <si>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</si>
  <si>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</si>
  <si>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</si>
  <si>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</si>
  <si>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</si>
  <si>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</si>
  <si>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</si>
  <si>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</si>
  <si>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</si>
  <si>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</si>
  <si>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</si>
  <si>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</si>
  <si>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</si>
  <si>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</si>
  <si>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</si>
  <si>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</si>
  <si>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</si>
  <si>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</si>
  <si>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</si>
  <si>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</si>
  <si>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</si>
  <si>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</si>
  <si>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</si>
  <si>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</si>
  <si>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</si>
  <si>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</si>
  <si>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</si>
  <si>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</si>
  <si>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</si>
  <si>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</si>
  <si>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</si>
  <si>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</si>
  <si>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</si>
  <si>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</si>
  <si>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</si>
  <si>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</si>
  <si>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</si>
  <si>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</si>
  <si>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</si>
  <si>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</si>
  <si>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</si>
  <si>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</si>
  <si>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</si>
  <si>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</si>
  <si>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</si>
  <si>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</si>
  <si>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</si>
  <si>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</si>
  <si>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</si>
  <si>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</si>
  <si>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</si>
  <si>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</si>
  <si>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</si>
  <si>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</si>
  <si>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</si>
  <si>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</si>
  <si>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</si>
  <si>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</si>
  <si>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</si>
  <si>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</si>
  <si>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</si>
  <si>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</si>
  <si>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</si>
  <si>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</si>
  <si>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</si>
  <si>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</si>
  <si>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</si>
  <si>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</si>
  <si>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</si>
  <si>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</si>
  <si>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</si>
  <si>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</si>
  <si>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</si>
  <si>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</si>
  <si>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</si>
  <si>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</si>
  <si>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</si>
  <si>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</si>
  <si>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</si>
  <si>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</si>
  <si>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</si>
  <si>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</si>
  <si>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</si>
  <si>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</si>
  <si>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</si>
  <si>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</si>
  <si>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</si>
  <si>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</si>
  <si>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</si>
  <si>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</si>
  <si>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</si>
  <si>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</si>
  <si>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</si>
  <si>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</si>
  <si>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</si>
  <si>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</si>
  <si>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</si>
  <si>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</si>
  <si>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</si>
  <si>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</si>
  <si>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</si>
  <si>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</si>
  <si>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</si>
  <si>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</si>
  <si>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</si>
  <si>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</si>
  <si>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</si>
  <si>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</si>
  <si>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</si>
  <si>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</si>
  <si>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</si>
  <si>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</si>
  <si>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</si>
  <si>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</si>
  <si>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</si>
  <si>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</si>
  <si>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</si>
  <si>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</si>
  <si>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</si>
  <si>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</si>
  <si>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</si>
  <si>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</si>
  <si>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</si>
  <si>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</si>
  <si>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</si>
  <si>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</si>
  <si>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</si>
  <si>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</si>
  <si>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</si>
  <si>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</si>
  <si>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</si>
  <si>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</si>
  <si>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</si>
  <si>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</si>
  <si>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</si>
  <si>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</si>
  <si>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</si>
  <si>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</si>
  <si>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</si>
  <si>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</si>
  <si>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</si>
  <si>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</si>
  <si>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</si>
  <si>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</si>
  <si>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</si>
  <si>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</si>
  <si>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</si>
  <si>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</si>
  <si>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</si>
  <si>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</si>
  <si>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</si>
  <si>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</si>
  <si>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</si>
  <si>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</si>
  <si>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</si>
  <si>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</si>
  <si>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</si>
  <si>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</si>
  <si>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</si>
  <si>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</si>
  <si>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</si>
  <si>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</si>
  <si>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</si>
  <si>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</si>
  <si>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</si>
  <si>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</si>
  <si>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</si>
  <si>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</si>
  <si>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</si>
  <si>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</si>
  <si>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</si>
  <si>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</si>
  <si>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</si>
  <si>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</si>
  <si>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</si>
  <si>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</si>
  <si>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</si>
  <si>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</si>
  <si>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</si>
  <si>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</si>
  <si>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</si>
  <si>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</si>
  <si>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</si>
  <si>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</si>
  <si>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</si>
  <si>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</si>
  <si>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</si>
  <si>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</si>
  <si>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</si>
  <si>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</si>
  <si>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</si>
  <si>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</si>
  <si>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</si>
  <si>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</si>
  <si>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</si>
  <si>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</si>
  <si>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</si>
  <si>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</si>
  <si>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</si>
  <si>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</si>
  <si>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</si>
  <si>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</si>
  <si>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</si>
  <si>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</si>
  <si>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</si>
  <si>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</si>
  <si>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</si>
  <si>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</si>
  <si>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</si>
  <si>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</si>
  <si>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</si>
  <si>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</si>
  <si>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</si>
  <si>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</si>
  <si>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</si>
  <si>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</si>
  <si>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</si>
  <si>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</si>
  <si>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</si>
  <si>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</si>
  <si>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</si>
  <si>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</si>
  <si>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</si>
  <si>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</si>
  <si>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</si>
  <si>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</si>
  <si>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</si>
  <si>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</si>
  <si>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</si>
  <si>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</si>
  <si>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</si>
  <si>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</si>
  <si>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</si>
  <si>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</si>
  <si>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</si>
  <si>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</si>
  <si>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</si>
  <si>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</si>
  <si>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</si>
  <si>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</si>
  <si>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</si>
  <si>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</si>
  <si>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</si>
  <si>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</si>
  <si>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</si>
  <si>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</si>
  <si>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</si>
  <si>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</si>
  <si>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</si>
  <si>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</si>
  <si>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</si>
  <si>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</si>
  <si>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</si>
  <si>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</si>
  <si>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</si>
  <si>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</si>
  <si>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</si>
  <si>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</si>
  <si>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</si>
  <si>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</si>
  <si>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</si>
  <si>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</si>
  <si>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</si>
  <si>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</si>
  <si>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</si>
  <si>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</si>
  <si>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</si>
  <si>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</si>
  <si>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</si>
  <si>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</si>
  <si>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</si>
  <si>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</si>
  <si>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</si>
  <si>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</si>
  <si>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</si>
  <si>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</si>
  <si>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</si>
  <si>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</si>
  <si>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</si>
  <si>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</si>
  <si>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</si>
  <si>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</si>
  <si>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</si>
  <si>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</si>
  <si>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</si>
  <si>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</si>
  <si>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</si>
  <si>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</si>
  <si>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</si>
  <si>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</si>
  <si>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</si>
  <si>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</si>
  <si>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</si>
  <si>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</si>
  <si>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</si>
  <si>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</si>
  <si>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</si>
  <si>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</si>
  <si>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</si>
  <si>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</si>
  <si>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</si>
  <si>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</si>
  <si>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</si>
  <si>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</si>
  <si>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</si>
  <si>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</si>
  <si>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</si>
  <si>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</si>
  <si>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</si>
  <si>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</si>
  <si>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</si>
  <si>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</si>
  <si>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</si>
  <si>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</si>
  <si>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</si>
  <si>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</si>
  <si>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</si>
  <si>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</si>
  <si>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</si>
  <si>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</si>
  <si>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</si>
  <si>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</si>
  <si>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</si>
  <si>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</si>
  <si>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</si>
  <si>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</si>
  <si>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</si>
  <si>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</si>
  <si>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</si>
  <si>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</si>
  <si>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</si>
  <si>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</si>
  <si>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</si>
  <si>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</si>
  <si>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</si>
  <si>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</si>
  <si>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</si>
  <si>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</si>
  <si>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</si>
  <si>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</si>
  <si>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</si>
  <si>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</si>
  <si>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</si>
  <si>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</si>
  <si>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</si>
  <si>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</si>
  <si>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</si>
  <si>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</si>
  <si>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</si>
  <si>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</si>
  <si>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</si>
  <si>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</si>
  <si>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</si>
  <si>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</si>
  <si>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</si>
  <si>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</si>
  <si>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</si>
  <si>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</si>
  <si>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</si>
  <si>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</si>
  <si>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</si>
  <si>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</si>
  <si>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</si>
  <si>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</si>
  <si>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</si>
  <si>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</si>
  <si>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</si>
  <si>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</si>
  <si>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</si>
  <si>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</si>
  <si>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</si>
  <si>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</si>
  <si>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</si>
  <si>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</si>
  <si>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</si>
  <si>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</si>
  <si>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</si>
  <si>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</si>
  <si>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</si>
  <si>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</si>
  <si>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</si>
  <si>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</si>
  <si>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</si>
  <si>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</si>
  <si>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</si>
  <si>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</si>
  <si>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</si>
  <si>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</si>
  <si>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</si>
  <si>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</si>
  <si>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</si>
  <si>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</si>
  <si>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</si>
  <si>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</si>
  <si>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</si>
  <si>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</si>
  <si>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</si>
  <si>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</si>
  <si>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</si>
  <si>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</si>
  <si>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</si>
  <si>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</si>
  <si>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</si>
  <si>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</si>
  <si>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</si>
  <si>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</si>
  <si>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</si>
  <si>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</si>
  <si>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</si>
  <si>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</si>
  <si>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</si>
  <si>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</si>
  <si>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</si>
  <si>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</si>
  <si>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</si>
  <si>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</si>
  <si>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</si>
  <si>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</si>
  <si>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</si>
  <si>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</si>
  <si>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</si>
  <si>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</si>
  <si>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</si>
  <si>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</si>
  <si>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</si>
  <si>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</si>
  <si>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</si>
  <si>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</si>
  <si>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</si>
  <si>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</si>
  <si>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</si>
  <si>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</si>
  <si>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</si>
  <si>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</si>
  <si>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</si>
  <si>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</si>
  <si>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</si>
  <si>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</si>
  <si>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</si>
  <si>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</si>
  <si>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</si>
  <si>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</si>
  <si>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</si>
  <si>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</si>
  <si>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</si>
  <si>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</si>
  <si>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</si>
  <si>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</si>
  <si>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</si>
  <si>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</si>
  <si>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</si>
  <si>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</si>
  <si>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</si>
  <si>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</si>
  <si>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</si>
  <si>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</si>
  <si>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</si>
  <si>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</si>
  <si>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</si>
  <si>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</si>
  <si>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</si>
  <si>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</si>
  <si>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</si>
  <si>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</si>
  <si>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</si>
  <si>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</si>
  <si>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</si>
  <si>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</si>
  <si>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</si>
  <si>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</si>
  <si>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</si>
  <si>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</si>
  <si>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</si>
  <si>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</si>
  <si>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</si>
  <si>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</si>
  <si>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</si>
  <si>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</si>
  <si>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</si>
  <si>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</si>
  <si>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</si>
  <si>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</si>
  <si>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</si>
  <si>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</si>
  <si>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</si>
  <si>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</si>
  <si>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</si>
  <si>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</si>
  <si>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</si>
  <si>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</si>
  <si>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</si>
  <si>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</si>
  <si>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</si>
  <si>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</si>
  <si>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</si>
  <si>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</si>
  <si>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</si>
  <si>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</si>
  <si>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</si>
  <si>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</si>
  <si>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</si>
  <si>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</si>
  <si>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</si>
  <si>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</si>
  <si>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</si>
  <si>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</si>
  <si>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</si>
  <si>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</si>
  <si>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</si>
  <si>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</si>
  <si>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</si>
  <si>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</si>
  <si>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</si>
  <si>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</si>
  <si>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</si>
  <si>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</si>
  <si>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</si>
  <si>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</si>
  <si>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</si>
  <si>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</si>
  <si>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</si>
  <si>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</si>
  <si>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</si>
  <si>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</si>
  <si>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</si>
  <si>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</si>
  <si>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</si>
  <si>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</si>
  <si>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</si>
  <si>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</si>
  <si>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</si>
  <si>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</si>
  <si>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</si>
  <si>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</si>
  <si>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</si>
  <si>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</si>
  <si>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</si>
  <si>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</si>
  <si>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</si>
  <si>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</si>
  <si>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</si>
  <si>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</si>
  <si>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</si>
  <si>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</si>
  <si>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</si>
  <si>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</si>
  <si>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</si>
  <si>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</si>
  <si>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</si>
  <si>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</si>
  <si>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</si>
  <si>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</si>
  <si>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</si>
  <si>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</si>
  <si>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</si>
  <si>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</si>
  <si>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</si>
  <si>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</si>
  <si>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</si>
  <si>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</si>
  <si>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</si>
  <si>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</si>
  <si>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</si>
  <si>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</si>
  <si>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</si>
  <si>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</si>
  <si>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</si>
  <si>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</si>
  <si>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</si>
  <si>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</si>
  <si>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</si>
  <si>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</si>
  <si>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</si>
  <si>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</si>
  <si>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</si>
  <si>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</si>
  <si>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</si>
  <si>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</si>
  <si>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</si>
  <si>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</si>
  <si>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</si>
  <si>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</si>
  <si>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</si>
  <si>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</si>
  <si>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</si>
  <si>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</si>
  <si>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</si>
  <si>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</si>
  <si>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</si>
  <si>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</si>
  <si>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</si>
  <si>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</si>
  <si>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</si>
  <si>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</si>
  <si>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</si>
  <si>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</si>
  <si>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</si>
  <si>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</si>
  <si>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</si>
  <si>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</si>
  <si>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</si>
  <si>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</si>
  <si>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</si>
  <si>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</si>
  <si>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</si>
  <si>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</si>
  <si>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</si>
  <si>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</si>
  <si>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</si>
  <si>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</si>
  <si>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</si>
  <si>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</si>
  <si>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</si>
  <si>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</si>
  <si>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</si>
  <si>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</si>
  <si>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</si>
  <si>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</si>
  <si>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</si>
  <si>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</si>
  <si>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</si>
  <si>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</si>
  <si>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</si>
  <si>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</si>
  <si>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</si>
  <si>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</si>
  <si>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</si>
  <si>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</si>
  <si>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</si>
  <si>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</si>
  <si>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</si>
  <si>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</si>
  <si>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</si>
  <si>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</si>
  <si>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</si>
  <si>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</si>
  <si>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</si>
  <si>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</si>
  <si>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</si>
  <si>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</si>
  <si>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</si>
  <si>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</si>
  <si>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</si>
  <si>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</si>
  <si>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</si>
  <si>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</si>
  <si>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</si>
  <si>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</si>
  <si>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</si>
  <si>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</si>
  <si>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</si>
  <si>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</si>
  <si>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</si>
  <si>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</si>
  <si>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</si>
  <si>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</si>
  <si>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</si>
  <si>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</si>
  <si>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</si>
  <si>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</si>
  <si>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</si>
  <si>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</si>
  <si>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</si>
  <si>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</si>
  <si>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</si>
  <si>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</si>
  <si>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</si>
  <si>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</si>
  <si>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</si>
  <si>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</si>
  <si>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</si>
  <si>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</si>
  <si>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</si>
  <si>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</si>
  <si>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</si>
  <si>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</si>
  <si>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</si>
  <si>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</si>
  <si>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</si>
  <si>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</si>
  <si>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</si>
  <si>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</si>
  <si>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</si>
  <si>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</si>
  <si>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</si>
  <si>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</si>
  <si>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</si>
  <si>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</si>
  <si>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</si>
  <si>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</si>
  <si>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</si>
  <si>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</si>
  <si>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</si>
  <si>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</si>
  <si>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</si>
  <si>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</si>
  <si>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</si>
  <si>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</si>
  <si>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</si>
  <si>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</si>
  <si>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</si>
  <si>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</si>
  <si>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</si>
  <si>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</si>
  <si>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</si>
  <si>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</si>
  <si>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</si>
  <si>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</si>
  <si>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</si>
  <si>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</si>
  <si>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</si>
  <si>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</si>
  <si>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</si>
  <si>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</si>
  <si>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</si>
  <si>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</si>
  <si>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</si>
  <si>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</si>
  <si>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</si>
  <si>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</si>
  <si>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</si>
  <si>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</si>
  <si>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</si>
  <si>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</si>
  <si>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</si>
  <si>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</si>
  <si>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</si>
  <si>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</si>
  <si>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</si>
  <si>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</si>
  <si>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</si>
  <si>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</si>
  <si>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</si>
  <si>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</si>
  <si>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</si>
  <si>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</si>
  <si>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</si>
  <si>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</si>
  <si>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</si>
  <si>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</si>
  <si>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</si>
  <si>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</si>
  <si>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</si>
  <si>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</si>
  <si>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</si>
  <si>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</si>
  <si>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</si>
  <si>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</si>
  <si>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</si>
  <si>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</si>
  <si>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</si>
  <si>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</si>
  <si>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</si>
  <si>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</si>
  <si>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</si>
  <si>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</si>
  <si>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</si>
  <si>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</si>
  <si>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</si>
  <si>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</si>
  <si>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</si>
  <si>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</si>
  <si>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</si>
  <si>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</si>
  <si>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</si>
  <si>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</si>
  <si>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</si>
  <si>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</si>
  <si>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</si>
  <si>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</si>
  <si>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</si>
  <si>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</si>
  <si>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</si>
  <si>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</si>
  <si>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</si>
  <si>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</si>
  <si>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</si>
  <si>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</si>
  <si>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</si>
  <si>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</si>
  <si>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</si>
  <si>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</si>
  <si>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</si>
  <si>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</si>
  <si>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</si>
  <si>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</si>
  <si>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</si>
  <si>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</si>
  <si>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</si>
  <si>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</si>
  <si>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</si>
  <si>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</si>
  <si>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</si>
  <si>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</si>
  <si>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</si>
  <si>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</si>
  <si>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</si>
  <si>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</si>
  <si>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</si>
  <si>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</si>
  <si>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</si>
  <si>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</si>
  <si>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</si>
  <si>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</si>
  <si>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</si>
  <si>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</si>
  <si>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</si>
  <si>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</si>
  <si>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</si>
  <si>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</si>
  <si>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</si>
  <si>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</si>
  <si>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</si>
  <si>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</si>
  <si>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</si>
  <si>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</si>
  <si>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</si>
  <si>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</si>
  <si>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</si>
  <si>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</si>
  <si>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</si>
  <si>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</si>
  <si>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</si>
  <si>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</si>
  <si>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</si>
  <si>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</si>
  <si>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</si>
  <si>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</si>
  <si>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</si>
  <si>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</si>
  <si>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</si>
  <si>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</si>
  <si>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</si>
  <si>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</si>
  <si>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</si>
  <si>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</si>
  <si>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</si>
  <si>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</si>
  <si>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</si>
  <si>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</si>
  <si>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</si>
  <si>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</si>
  <si>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</si>
  <si>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</si>
  <si>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</si>
  <si>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</si>
  <si>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</si>
  <si>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</si>
  <si>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</si>
  <si>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</si>
  <si>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</si>
  <si>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</si>
  <si>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</si>
  <si>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</si>
  <si>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</si>
  <si>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</si>
  <si>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</si>
  <si>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</si>
  <si>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</si>
  <si>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</si>
  <si>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</si>
  <si>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</si>
  <si>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</si>
  <si>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</si>
  <si>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</si>
  <si>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</si>
  <si>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</si>
  <si>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</si>
  <si>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</si>
  <si>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</si>
  <si>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</si>
  <si>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</si>
  <si>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</si>
  <si>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</si>
  <si>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</si>
  <si>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</si>
  <si>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</si>
  <si>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</si>
  <si>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</si>
  <si>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</si>
  <si>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</si>
  <si>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</si>
  <si>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</si>
  <si>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</si>
  <si>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</si>
  <si>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</si>
  <si>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</si>
  <si>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</si>
  <si>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</si>
  <si>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</si>
  <si>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</si>
  <si>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</si>
  <si>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</si>
  <si>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</si>
  <si>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</si>
  <si>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</si>
  <si>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</si>
  <si>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</si>
  <si>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</si>
  <si>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</si>
  <si>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</si>
  <si>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</si>
  <si>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</si>
  <si>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</si>
  <si>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</si>
  <si>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</si>
  <si>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</si>
  <si>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</si>
  <si>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</si>
  <si>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</si>
  <si>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</si>
  <si>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</si>
  <si>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</si>
  <si>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</si>
  <si>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</si>
  <si>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</si>
  <si>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</si>
  <si>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</si>
  <si>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</si>
  <si>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</si>
  <si>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</si>
  <si>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</si>
  <si>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</si>
  <si>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</si>
  <si>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</si>
  <si>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</si>
  <si>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</si>
  <si>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</si>
  <si>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</si>
  <si>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</si>
  <si>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</si>
  <si>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</si>
  <si>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</si>
  <si>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</si>
  <si>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</si>
  <si>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</si>
  <si>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</si>
  <si>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</si>
  <si>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</si>
  <si>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</si>
  <si>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</si>
  <si>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</si>
  <si>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</si>
  <si>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</si>
  <si>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</si>
  <si>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</si>
  <si>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</si>
  <si>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</si>
  <si>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</si>
  <si>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</si>
  <si>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</si>
  <si>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</si>
  <si>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</si>
  <si>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</si>
  <si>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</si>
  <si>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</si>
  <si>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</si>
  <si>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</si>
  <si>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</si>
  <si>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</si>
  <si>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</si>
  <si>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</si>
  <si>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</si>
  <si>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</si>
  <si>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</si>
  <si>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</si>
  <si>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</si>
  <si>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</si>
  <si>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</si>
  <si>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</si>
  <si>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</si>
  <si>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</si>
  <si>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</si>
  <si>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</si>
  <si>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</si>
  <si>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</si>
  <si>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</si>
  <si>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</si>
  <si>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</si>
  <si>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</si>
  <si>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</si>
  <si>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</si>
  <si>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</si>
  <si>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</si>
  <si>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</si>
  <si>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</si>
  <si>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</si>
  <si>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</si>
  <si>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</si>
  <si>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</si>
  <si>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</si>
  <si>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</si>
  <si>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</si>
  <si>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</si>
  <si>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</si>
  <si>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</si>
  <si>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</si>
  <si>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</si>
  <si>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</si>
  <si>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</si>
  <si>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</si>
  <si>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</si>
  <si>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</si>
  <si>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</si>
  <si>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</si>
  <si>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</si>
  <si>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</si>
  <si>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</si>
  <si>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</si>
  <si>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</si>
  <si>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</si>
  <si>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</si>
  <si>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</si>
  <si>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</si>
  <si>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</si>
  <si>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</si>
  <si>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</si>
  <si>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</si>
  <si>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</si>
  <si>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</si>
  <si>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</si>
  <si>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</si>
  <si>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</si>
  <si>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</si>
  <si>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</si>
  <si>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</si>
  <si>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</si>
  <si>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</si>
  <si>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</si>
  <si>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</si>
  <si>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</si>
  <si>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</si>
  <si>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</si>
  <si>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</si>
  <si>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</si>
  <si>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</si>
  <si>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</si>
  <si>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</si>
  <si>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</si>
  <si>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</si>
  <si>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</si>
  <si>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</si>
  <si>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</si>
  <si>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</si>
  <si>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</si>
  <si>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</si>
  <si>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</si>
  <si>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</si>
  <si>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</si>
  <si>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</si>
  <si>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</si>
  <si>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</si>
  <si>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</si>
  <si>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</si>
  <si>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</si>
  <si>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</si>
  <si>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</si>
  <si>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</si>
  <si>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</si>
  <si>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</si>
  <si>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</si>
  <si>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</si>
  <si>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</si>
  <si>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</si>
  <si>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</si>
  <si>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</si>
  <si>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</si>
  <si>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</si>
  <si>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</si>
  <si>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</si>
  <si>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</si>
  <si>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</si>
  <si>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</si>
  <si>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</si>
  <si>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</si>
  <si>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</si>
  <si>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</si>
  <si>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</si>
  <si>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</si>
  <si>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</si>
  <si>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</si>
  <si>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</si>
  <si>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</si>
  <si>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</si>
  <si>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</si>
  <si>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</si>
  <si>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</si>
  <si>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</si>
  <si>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</si>
  <si>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</si>
  <si>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</si>
  <si>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</si>
  <si>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</si>
  <si>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</si>
  <si>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</si>
  <si>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</si>
  <si>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</si>
  <si>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</si>
  <si>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</si>
  <si>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</si>
  <si>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</si>
  <si>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</si>
  <si>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</si>
  <si>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</si>
  <si>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</si>
  <si>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</si>
  <si>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</si>
  <si>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</si>
  <si>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</si>
  <si>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</si>
  <si>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</si>
  <si>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</si>
  <si>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</si>
  <si>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</si>
  <si>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</si>
  <si>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</si>
  <si>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</si>
  <si>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</si>
  <si>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</si>
  <si>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</si>
  <si>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</si>
  <si>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</si>
  <si>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</si>
  <si>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</si>
  <si>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</si>
  <si>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</si>
  <si>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</si>
  <si>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</si>
  <si>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</si>
  <si>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</si>
  <si>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</si>
  <si>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</si>
  <si>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</si>
  <si>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</si>
  <si>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</si>
  <si>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</si>
  <si>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</si>
  <si>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</si>
  <si>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</si>
  <si>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</si>
  <si>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</si>
  <si>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</si>
  <si>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</si>
  <si>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</si>
  <si>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</si>
  <si>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</si>
  <si>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</si>
  <si>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</si>
  <si>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</si>
  <si>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</si>
  <si>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</si>
  <si>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</si>
  <si>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</si>
  <si>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</si>
  <si>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</si>
  <si>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</si>
  <si>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</si>
  <si>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</si>
  <si>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</si>
  <si>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</si>
  <si>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</si>
  <si>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</si>
  <si>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</si>
  <si>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</si>
  <si>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</si>
  <si>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</si>
  <si>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</si>
  <si>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</si>
  <si>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</si>
  <si>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</si>
  <si>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</si>
  <si>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</si>
  <si>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</si>
  <si>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</si>
  <si>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</si>
  <si>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</si>
  <si>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</si>
  <si>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</si>
  <si>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</si>
  <si>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</si>
  <si>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</si>
  <si>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</si>
  <si>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</si>
  <si>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</si>
  <si>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</si>
  <si>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</si>
  <si>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</si>
  <si>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</si>
  <si>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</si>
  <si>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</si>
  <si>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</si>
  <si>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</si>
  <si>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</si>
  <si>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</si>
  <si>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</si>
  <si>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</si>
  <si>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</si>
  <si>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</si>
  <si>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</si>
  <si>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</si>
  <si>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</si>
  <si>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</si>
  <si>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</si>
  <si>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</si>
  <si>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</si>
  <si>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</si>
  <si>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</si>
  <si>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</si>
  <si>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</si>
  <si>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</si>
  <si>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</si>
  <si>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</si>
  <si>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</si>
  <si>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</si>
  <si>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</si>
  <si>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</si>
  <si>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</si>
  <si>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</si>
  <si>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</si>
  <si>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</si>
  <si>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</si>
  <si>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</si>
  <si>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</si>
  <si>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</si>
  <si>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</si>
  <si>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</si>
  <si>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</si>
  <si>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</si>
  <si>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</si>
  <si>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</si>
  <si>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</si>
  <si>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</si>
  <si>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</si>
  <si>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</si>
  <si>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</si>
  <si>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</si>
  <si>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</si>
  <si>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</si>
  <si>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</si>
  <si>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</si>
  <si>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</si>
  <si>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</si>
  <si>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</si>
  <si>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</si>
  <si>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</si>
  <si>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</si>
  <si>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</si>
  <si>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</si>
  <si>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</si>
  <si>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</si>
  <si>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</si>
  <si>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</si>
  <si>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</si>
  <si>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</si>
  <si>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</si>
  <si>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</si>
  <si>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</si>
  <si>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</si>
  <si>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</si>
  <si>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</si>
  <si>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</si>
  <si>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</si>
  <si>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</si>
  <si>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</si>
  <si>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</si>
  <si>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</si>
  <si>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</si>
  <si>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</si>
  <si>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</si>
  <si>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</si>
  <si>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</si>
  <si>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</si>
  <si>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</si>
  <si>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</si>
  <si>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</si>
  <si>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</si>
  <si>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</si>
  <si>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</si>
  <si>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</si>
  <si>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</si>
  <si>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</si>
  <si>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</si>
  <si>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</si>
  <si>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</si>
  <si>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</si>
  <si>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</si>
  <si>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</si>
  <si>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</si>
  <si>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</si>
  <si>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</si>
  <si>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</si>
  <si>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</si>
  <si>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</si>
  <si>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</si>
  <si>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</si>
  <si>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</si>
  <si>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</si>
  <si>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</si>
  <si>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</si>
  <si>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</si>
  <si>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</si>
  <si>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</si>
  <si>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</si>
  <si>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</si>
  <si>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</si>
  <si>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</si>
  <si>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</si>
  <si>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</si>
  <si>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</si>
  <si>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</si>
  <si>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</si>
  <si>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</si>
  <si>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</si>
  <si>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</si>
  <si>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</si>
  <si>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</si>
  <si>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</si>
  <si>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</si>
  <si>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</si>
  <si>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</si>
  <si>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</si>
  <si>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</si>
  <si>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</si>
  <si>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</si>
  <si>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</si>
  <si>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</si>
  <si>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</si>
  <si>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</si>
  <si>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</si>
  <si>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</si>
  <si>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</si>
  <si>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</si>
  <si>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</si>
  <si>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</si>
  <si>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</si>
  <si>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</si>
  <si>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</si>
  <si>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</si>
  <si>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</si>
  <si>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</si>
  <si>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</si>
  <si>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</si>
  <si>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</si>
  <si>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</si>
  <si>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</si>
  <si>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</si>
  <si>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</si>
  <si>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</si>
  <si>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</si>
  <si>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</si>
  <si>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</si>
  <si>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</si>
  <si>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</si>
  <si>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</si>
  <si>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</si>
  <si>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</si>
  <si>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</si>
  <si>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</si>
  <si>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</si>
  <si>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</si>
  <si>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</si>
  <si>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</si>
  <si>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</si>
  <si>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</si>
  <si>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</si>
  <si>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</si>
  <si>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</si>
  <si>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</si>
  <si>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</si>
  <si>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</si>
  <si>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</si>
  <si>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</si>
  <si>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</si>
  <si>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</si>
  <si>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</si>
  <si>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</si>
  <si>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</si>
  <si>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</si>
  <si>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</si>
  <si>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</si>
  <si>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</si>
  <si>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</si>
  <si>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</si>
  <si>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</si>
  <si>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</si>
  <si>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</si>
  <si>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</si>
  <si>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</si>
  <si>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</si>
  <si>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</si>
  <si>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</si>
  <si>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</si>
  <si>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</si>
  <si>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</si>
  <si>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</si>
  <si>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</si>
  <si>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</si>
  <si>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</si>
  <si>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</si>
  <si>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</si>
  <si>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</si>
  <si>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</si>
  <si>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</si>
  <si>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</si>
  <si>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</si>
  <si>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</si>
  <si>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</si>
  <si>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</si>
  <si>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</si>
  <si>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</si>
  <si>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</si>
  <si>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</si>
  <si>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</si>
  <si>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</si>
  <si>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</si>
  <si>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</si>
  <si>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</si>
  <si>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</si>
  <si>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</si>
  <si>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</si>
  <si>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</si>
  <si>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</si>
  <si>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</si>
  <si>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</si>
  <si>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</si>
  <si>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</si>
  <si>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</si>
  <si>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</si>
  <si>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</si>
  <si>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</si>
  <si>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</si>
  <si>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</si>
  <si>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</si>
  <si>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</si>
  <si>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</si>
  <si>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</si>
  <si>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</si>
  <si>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</si>
  <si>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</si>
  <si>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</si>
  <si>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</si>
  <si>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</si>
  <si>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</si>
  <si>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</si>
  <si>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</si>
  <si>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</si>
  <si>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</si>
  <si>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</si>
  <si>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</si>
  <si>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</si>
  <si>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</si>
  <si>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</si>
  <si>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</si>
  <si>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</si>
  <si>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</si>
  <si>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</si>
  <si>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</si>
  <si>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</si>
  <si>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</si>
  <si>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</si>
  <si>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</si>
  <si>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</si>
  <si>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</si>
  <si>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</si>
  <si>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</si>
  <si>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</si>
  <si>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</si>
  <si>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</si>
  <si>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</si>
  <si>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</si>
  <si>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</si>
  <si>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</si>
  <si>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</si>
  <si>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</si>
  <si>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</si>
  <si>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</si>
  <si>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</si>
  <si>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</si>
  <si>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</si>
  <si>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</si>
  <si>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</si>
  <si>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</si>
  <si>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</si>
  <si>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</si>
  <si>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</si>
  <si>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</si>
  <si>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</si>
  <si>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</si>
  <si>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</si>
  <si>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</si>
  <si>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</si>
  <si>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</si>
  <si>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</si>
  <si>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</si>
  <si>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</si>
  <si>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</si>
  <si>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</si>
  <si>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</si>
  <si>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</si>
  <si>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</si>
  <si>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</si>
  <si>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</si>
  <si>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</si>
  <si>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</si>
  <si>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</si>
  <si>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</si>
  <si>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</si>
  <si>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</si>
  <si>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</si>
  <si>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</si>
  <si>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</si>
  <si>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</si>
  <si>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</si>
  <si>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</si>
  <si>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</si>
  <si>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</si>
  <si>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</si>
  <si>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</si>
  <si>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</si>
  <si>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</si>
  <si>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</si>
  <si>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</si>
  <si>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</si>
  <si>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</si>
  <si>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</si>
  <si>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</si>
  <si>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</si>
  <si>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</si>
  <si>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</si>
  <si>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</si>
  <si>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</si>
  <si>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</si>
  <si>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</si>
  <si>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</si>
  <si>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</si>
  <si>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</si>
  <si>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</si>
  <si>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</si>
  <si>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</si>
  <si>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</si>
  <si>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</si>
  <si>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</si>
  <si>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</si>
  <si>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</si>
  <si>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</si>
  <si>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</si>
  <si>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</si>
  <si>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</si>
  <si>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</si>
  <si>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</si>
  <si>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</si>
  <si>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</si>
  <si>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</si>
  <si>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</si>
  <si>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</si>
  <si>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</si>
  <si>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</si>
  <si>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</si>
  <si>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</si>
  <si>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</si>
  <si>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</si>
  <si>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</si>
  <si>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</si>
  <si>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</si>
  <si>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</si>
  <si>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</si>
  <si>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</si>
  <si>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</si>
  <si>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</si>
  <si>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</si>
  <si>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</si>
  <si>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</si>
  <si>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</si>
  <si>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</si>
  <si>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</si>
  <si>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</si>
  <si>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</si>
  <si>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</si>
  <si>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</si>
  <si>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</si>
  <si>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</si>
  <si>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</si>
  <si>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</si>
  <si>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</si>
  <si>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</si>
  <si>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</si>
  <si>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</si>
  <si>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</si>
  <si>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</si>
  <si>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</si>
  <si>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</si>
  <si>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</si>
  <si>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</si>
  <si>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</si>
  <si>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</si>
  <si>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</si>
  <si>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</si>
  <si>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</si>
  <si>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</si>
  <si>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</si>
  <si>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</si>
  <si>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</si>
  <si>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</si>
  <si>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</si>
  <si>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</si>
  <si>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</si>
  <si>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</si>
  <si>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</si>
  <si>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</si>
  <si>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</si>
  <si>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</si>
  <si>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</si>
  <si>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</si>
  <si>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</si>
  <si>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</si>
  <si>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</si>
  <si>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</si>
  <si>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</si>
  <si>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</si>
  <si>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</si>
  <si>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</si>
  <si>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</si>
  <si>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</si>
  <si>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</si>
  <si>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</si>
  <si>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</si>
  <si>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</si>
  <si>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</si>
  <si>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</si>
  <si>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</si>
  <si>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</si>
  <si>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</si>
  <si>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</si>
  <si>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</si>
  <si>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</si>
  <si>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</si>
  <si>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</si>
  <si>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</si>
  <si>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</si>
  <si>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</si>
  <si>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</si>
  <si>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</si>
  <si>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</si>
  <si>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</si>
  <si>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</si>
  <si>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</si>
  <si>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</si>
  <si>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</si>
  <si>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</si>
  <si>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</si>
  <si>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</si>
  <si>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</si>
  <si>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</si>
  <si>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</si>
  <si>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</si>
  <si>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</si>
  <si>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</si>
  <si>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</si>
  <si>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</si>
  <si>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</si>
  <si>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</si>
  <si>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</si>
  <si>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</si>
  <si>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</si>
  <si>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</si>
  <si>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</si>
  <si>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</si>
  <si>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</si>
  <si>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</si>
  <si>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</si>
  <si>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</si>
  <si>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</si>
  <si>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</si>
  <si>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</si>
  <si>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</si>
  <si>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</si>
  <si>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</si>
  <si>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</si>
  <si>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</si>
  <si>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</si>
  <si>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</si>
  <si>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</si>
  <si>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</si>
  <si>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</si>
  <si>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</si>
  <si>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</si>
  <si>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</si>
  <si>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</si>
  <si>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</si>
  <si>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</si>
  <si>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</si>
  <si>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</si>
  <si>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</si>
  <si>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</si>
  <si>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</si>
  <si>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</si>
  <si>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</si>
  <si>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</si>
  <si>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</si>
  <si>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</si>
  <si>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</si>
  <si>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</si>
  <si>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</si>
  <si>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</si>
  <si>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</si>
  <si>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</si>
  <si>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</si>
  <si>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</si>
  <si>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</si>
  <si>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</si>
  <si>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</si>
  <si>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</si>
  <si>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</si>
  <si>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</si>
  <si>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</si>
  <si>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</si>
  <si>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</si>
  <si>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</si>
  <si>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</si>
  <si>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</si>
  <si>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</si>
  <si>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</si>
  <si>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</si>
  <si>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</si>
  <si>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</si>
  <si>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</si>
  <si>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</si>
  <si>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</si>
  <si>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</si>
  <si>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</si>
  <si>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</si>
  <si>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</si>
  <si>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</si>
  <si>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</si>
  <si>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</si>
  <si>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</si>
  <si>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</si>
  <si>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</si>
  <si>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</si>
  <si>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</si>
  <si>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</si>
  <si>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</si>
  <si>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</si>
  <si>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</si>
  <si>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</si>
  <si>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</si>
  <si>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</si>
  <si>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</si>
  <si>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</si>
  <si>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</si>
  <si>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</si>
  <si>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</si>
  <si>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</si>
  <si>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</si>
  <si>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</si>
  <si>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</si>
  <si>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</si>
  <si>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</si>
  <si>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</si>
  <si>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</si>
  <si>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</si>
  <si>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</si>
  <si>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</si>
  <si>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</si>
  <si>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</si>
  <si>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</si>
  <si>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</si>
  <si>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</si>
  <si>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</si>
  <si>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</si>
  <si>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</si>
  <si>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</si>
  <si>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</si>
  <si>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</si>
  <si>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</si>
  <si>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</si>
  <si>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</si>
  <si>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</si>
  <si>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</si>
  <si>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</si>
  <si>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</si>
  <si>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</si>
  <si>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</si>
  <si>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</si>
  <si>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</si>
  <si>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</si>
  <si>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</si>
  <si>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</si>
  <si>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</si>
  <si>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</si>
  <si>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</si>
  <si>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</si>
  <si>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</si>
  <si>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</si>
  <si>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</si>
  <si>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</si>
  <si>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</si>
  <si>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</si>
  <si>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</si>
  <si>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</si>
  <si>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</si>
  <si>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</si>
  <si>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</si>
  <si>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</si>
  <si>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</si>
  <si>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</si>
  <si>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</si>
  <si>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</si>
  <si>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</si>
  <si>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</si>
  <si>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</si>
  <si>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</si>
  <si>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</si>
  <si>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</si>
  <si>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</si>
  <si>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</si>
  <si>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</si>
  <si>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</si>
  <si>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</si>
  <si>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</si>
  <si>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</si>
  <si>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</si>
  <si>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</si>
  <si>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</si>
  <si>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</si>
  <si>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</si>
  <si>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</si>
  <si>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</si>
  <si>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</si>
  <si>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</si>
  <si>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</si>
  <si>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</si>
  <si>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</si>
  <si>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</si>
  <si>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</si>
  <si>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</si>
  <si>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</si>
  <si>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</si>
  <si>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</si>
  <si>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</si>
  <si>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</si>
  <si>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</si>
  <si>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</si>
  <si>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</si>
  <si>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</si>
  <si>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</si>
  <si>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</si>
  <si>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</si>
  <si>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</si>
  <si>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</si>
  <si>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</si>
  <si>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</si>
  <si>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</si>
  <si>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</si>
  <si>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</si>
  <si>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</si>
  <si>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</si>
  <si>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</si>
  <si>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</si>
  <si>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</si>
  <si>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</si>
  <si>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</si>
  <si>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</si>
  <si>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</si>
  <si>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</si>
  <si>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</si>
  <si>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</si>
  <si>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</si>
  <si>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</si>
  <si>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</si>
  <si>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</si>
  <si>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</si>
  <si>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</si>
  <si>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</si>
  <si>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</si>
  <si>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</si>
  <si>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</si>
  <si>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</si>
  <si>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</si>
  <si>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</si>
  <si>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</si>
  <si>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</si>
  <si>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</si>
  <si>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</si>
  <si>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</si>
  <si>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</si>
  <si>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</si>
  <si>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</si>
  <si>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</si>
  <si>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</si>
  <si>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</si>
  <si>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</si>
  <si>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</si>
  <si>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</si>
  <si>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</si>
  <si>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</si>
  <si>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</si>
  <si>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</si>
  <si>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</si>
  <si>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</si>
  <si>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</si>
  <si>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</si>
  <si>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</si>
  <si>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</si>
  <si>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</si>
  <si>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</si>
  <si>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</si>
  <si>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</si>
  <si>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</si>
  <si>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</si>
  <si>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</si>
  <si>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</si>
  <si>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</si>
  <si>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</si>
  <si>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</si>
  <si>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</si>
  <si>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</si>
  <si>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</si>
  <si>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</si>
  <si>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</si>
  <si>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</si>
  <si>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</si>
  <si>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</si>
  <si>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</si>
  <si>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</si>
  <si>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</si>
  <si>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</si>
  <si>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</si>
  <si>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</si>
  <si>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</si>
  <si>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</si>
  <si>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</si>
  <si>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</si>
  <si>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</si>
  <si>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</si>
  <si>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</si>
  <si>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</si>
  <si>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</si>
  <si>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</si>
  <si>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</si>
  <si>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</si>
  <si>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</si>
  <si>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</si>
  <si>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</si>
  <si>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</si>
  <si>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</si>
  <si>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</si>
  <si>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</si>
  <si>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</si>
  <si>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</si>
  <si>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</si>
  <si>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</si>
  <si>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</si>
  <si>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</si>
  <si>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</si>
  <si>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</si>
  <si>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</si>
  <si>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</si>
  <si>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</si>
  <si>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</si>
  <si>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</si>
  <si>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</si>
  <si>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</si>
  <si>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</si>
  <si>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</si>
  <si>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</si>
  <si>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</si>
  <si>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</si>
  <si>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</si>
  <si>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</si>
  <si>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</si>
  <si>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</si>
  <si>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</si>
  <si>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</si>
  <si>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</si>
  <si>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</si>
  <si>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</si>
  <si>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</si>
  <si>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</si>
  <si>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</si>
  <si>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</si>
  <si>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</si>
  <si>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</si>
  <si>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</si>
  <si>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</si>
  <si>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</si>
  <si>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</si>
  <si>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</si>
  <si>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</si>
  <si>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</si>
  <si>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</si>
  <si>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</si>
  <si>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</si>
  <si>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</si>
  <si>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</si>
  <si>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</si>
  <si>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</si>
  <si>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</si>
  <si>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</si>
  <si>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</si>
  <si>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</si>
  <si>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</si>
  <si>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</si>
  <si>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</si>
  <si>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</si>
  <si>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</si>
  <si>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</si>
  <si>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</si>
  <si>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</si>
  <si>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</si>
  <si>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</si>
  <si>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</si>
  <si>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</si>
  <si>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</si>
  <si>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</si>
  <si>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</si>
  <si>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</si>
  <si>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</si>
  <si>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</si>
  <si>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</si>
  <si>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</si>
  <si>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</si>
  <si>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</si>
  <si>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</si>
  <si>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</si>
  <si>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</si>
  <si>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</si>
  <si>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</si>
  <si>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</si>
  <si>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</si>
  <si>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</si>
  <si>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</si>
  <si>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</si>
  <si>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</si>
  <si>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</si>
  <si>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</si>
  <si>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</si>
  <si>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</si>
  <si>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</si>
  <si>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</si>
  <si>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</si>
  <si>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</si>
  <si>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</si>
  <si>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</si>
  <si>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</si>
  <si>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</si>
  <si>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</si>
  <si>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</si>
  <si>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</si>
  <si>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</si>
  <si>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</si>
  <si>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</si>
  <si>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</si>
  <si>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</si>
  <si>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</si>
  <si>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</si>
  <si>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</si>
  <si>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</si>
  <si>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</si>
  <si>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</si>
  <si>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</si>
  <si>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</si>
  <si>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</si>
  <si>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</si>
  <si>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</si>
  <si>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</si>
  <si>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</si>
  <si>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</si>
  <si>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</si>
  <si>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</si>
  <si>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</si>
  <si>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</si>
  <si>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</si>
  <si>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</si>
  <si>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</si>
  <si>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</si>
  <si>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</si>
  <si>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</si>
  <si>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</si>
  <si>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</si>
  <si>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</si>
  <si>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</si>
  <si>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</si>
  <si>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</si>
  <si>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</si>
  <si>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</si>
  <si>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</si>
  <si>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</si>
  <si>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</si>
  <si>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</si>
  <si>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</si>
  <si>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</si>
  <si>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</si>
  <si>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</si>
  <si>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</si>
  <si>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</si>
  <si>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</si>
  <si>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</si>
  <si>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</si>
  <si>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</si>
  <si>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</si>
  <si>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</si>
  <si>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</si>
  <si>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</si>
  <si>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</si>
  <si>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</si>
  <si>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</si>
  <si>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</si>
  <si>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</si>
  <si>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</si>
  <si>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</si>
  <si>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</si>
  <si>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</si>
  <si>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</si>
  <si>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</si>
  <si>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</si>
  <si>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</si>
  <si>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</si>
  <si>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</si>
  <si>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</si>
  <si>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</si>
  <si>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</si>
  <si>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</si>
  <si>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</si>
  <si>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</si>
  <si>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</si>
  <si>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</si>
  <si>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</si>
  <si>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</si>
  <si>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</si>
  <si>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</si>
  <si>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</si>
  <si>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</si>
  <si>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</si>
  <si>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</si>
  <si>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</si>
  <si>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</si>
  <si>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</si>
  <si>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</si>
  <si>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</si>
  <si>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</si>
  <si>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</si>
  <si>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</si>
  <si>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</si>
  <si>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</si>
  <si>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</si>
  <si>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</si>
  <si>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</si>
  <si>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</si>
  <si>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</si>
  <si>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</si>
  <si>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</si>
  <si>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</si>
  <si>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</si>
  <si>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</si>
  <si>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</si>
  <si>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</si>
  <si>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</si>
  <si>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</si>
  <si>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</si>
  <si>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</si>
  <si>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</si>
  <si>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</si>
  <si>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</si>
  <si>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</si>
  <si>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</si>
  <si>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</si>
  <si>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</si>
  <si>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</si>
  <si>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</si>
  <si>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</si>
  <si>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</si>
  <si>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</si>
  <si>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</si>
  <si>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</si>
  <si>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</si>
  <si>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</si>
  <si>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</si>
  <si>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</si>
  <si>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</si>
  <si>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</si>
  <si>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</si>
  <si>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</si>
  <si>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</si>
  <si>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</si>
  <si>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</si>
  <si>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</si>
  <si>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</si>
  <si>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</si>
  <si>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</si>
  <si>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</si>
  <si>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</si>
  <si>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</si>
  <si>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</si>
  <si>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</si>
  <si>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</si>
  <si>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</si>
  <si>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</si>
  <si>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</si>
  <si>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</si>
  <si>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</si>
  <si>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</si>
  <si>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</si>
  <si>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</si>
  <si>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</si>
  <si>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</si>
  <si>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</si>
  <si>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</si>
  <si>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</si>
  <si>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</si>
  <si>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</si>
  <si>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</si>
  <si>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</si>
  <si>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</si>
  <si>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</si>
  <si>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</si>
  <si>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</si>
  <si>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</si>
  <si>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</si>
  <si>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</si>
  <si>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</si>
  <si>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</si>
  <si>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</si>
  <si>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</si>
  <si>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</si>
  <si>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</si>
  <si>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</si>
  <si>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</si>
  <si>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</si>
  <si>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</si>
  <si>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</si>
  <si>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</si>
  <si>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</si>
  <si>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</si>
  <si>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</si>
  <si>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</si>
  <si>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</si>
  <si>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</si>
  <si>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</si>
  <si>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</si>
  <si>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</si>
  <si>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</si>
  <si>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</si>
  <si>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</si>
  <si>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</si>
  <si>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</si>
  <si>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</si>
  <si>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</si>
  <si>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</si>
  <si>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</si>
  <si>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</si>
  <si>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</si>
  <si>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</si>
  <si>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</si>
  <si>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</si>
  <si>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</si>
  <si>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</si>
  <si>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</si>
  <si>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</si>
  <si>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</si>
  <si>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</si>
  <si>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</si>
  <si>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</si>
  <si>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</si>
  <si>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</si>
  <si>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</si>
  <si>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</si>
  <si>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</si>
  <si>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</si>
  <si>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</si>
  <si>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</si>
  <si>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</si>
  <si>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</si>
  <si>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</si>
  <si>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</si>
  <si>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</si>
  <si>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</si>
  <si>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</si>
  <si>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</si>
  <si>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</si>
  <si>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</si>
  <si>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</si>
  <si>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</si>
  <si>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</si>
  <si>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</si>
  <si>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</si>
  <si>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</si>
  <si>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</si>
  <si>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</si>
  <si>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</si>
  <si>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</si>
  <si>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</si>
  <si>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</si>
  <si>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</si>
  <si>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</si>
  <si>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</si>
  <si>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</si>
  <si>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</si>
  <si>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</si>
  <si>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</si>
  <si>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</si>
  <si>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</si>
  <si>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</si>
  <si>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</si>
  <si>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</si>
  <si>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</si>
  <si>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</si>
  <si>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</si>
  <si>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</si>
  <si>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</si>
  <si>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</si>
  <si>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</si>
  <si>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</si>
  <si>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</si>
  <si>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</si>
  <si>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</si>
  <si>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</si>
  <si>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</si>
  <si>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</si>
  <si>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</si>
  <si>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</si>
  <si>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</si>
  <si>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</si>
  <si>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</si>
  <si>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</si>
  <si>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</si>
  <si>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</si>
  <si>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</si>
  <si>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</si>
  <si>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</si>
  <si>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</si>
  <si>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</si>
  <si>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</si>
  <si>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</si>
  <si>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</si>
  <si>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</si>
  <si>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</si>
  <si>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</si>
  <si>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</si>
  <si>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</si>
  <si>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</si>
  <si>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</si>
  <si>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</si>
  <si>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</si>
  <si>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</si>
  <si>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</si>
  <si>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</si>
  <si>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</si>
  <si>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</si>
  <si>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</si>
  <si>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</si>
  <si>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</si>
  <si>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</si>
  <si>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</si>
  <si>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</si>
  <si>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</si>
  <si>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</si>
  <si>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</si>
  <si>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</si>
  <si>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</si>
  <si>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</si>
  <si>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</si>
  <si>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</si>
  <si>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</si>
  <si>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</si>
  <si>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</si>
  <si>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</si>
  <si>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</si>
  <si>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</si>
  <si>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</si>
  <si>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</si>
  <si>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</si>
  <si>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</si>
  <si>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</si>
  <si>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</si>
  <si>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</si>
  <si>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</si>
  <si>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</si>
  <si>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</si>
  <si>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</si>
  <si>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</si>
  <si>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</si>
  <si>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</si>
  <si>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</si>
  <si>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</si>
  <si>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</si>
  <si>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</si>
  <si>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</si>
  <si>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</si>
  <si>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</si>
  <si>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</si>
  <si>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</si>
  <si>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</si>
  <si>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</si>
  <si>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</si>
  <si>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</si>
  <si>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</si>
  <si>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</si>
  <si>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</si>
  <si>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</si>
  <si>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</si>
  <si>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</si>
  <si>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</si>
  <si>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</si>
  <si>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</si>
  <si>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</si>
  <si>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</si>
  <si>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</si>
  <si>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</si>
  <si>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</si>
  <si>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</si>
  <si>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</si>
  <si>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</si>
  <si>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</si>
  <si>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</si>
  <si>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</si>
  <si>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</si>
  <si>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</si>
  <si>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</si>
  <si>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</si>
  <si>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</si>
  <si>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</si>
  <si>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</si>
  <si>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</si>
  <si>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</si>
  <si>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</si>
  <si>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</si>
  <si>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</si>
  <si>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</si>
  <si>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</si>
  <si>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</si>
  <si>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</si>
  <si>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</si>
  <si>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</si>
  <si>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</si>
  <si>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</si>
  <si>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</si>
  <si>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</si>
  <si>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</si>
  <si>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</si>
  <si>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</si>
  <si>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</si>
  <si>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</si>
  <si>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</si>
  <si>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</si>
  <si>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</si>
  <si>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</si>
  <si>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</si>
  <si>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</si>
  <si>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</si>
  <si>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</si>
  <si>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</si>
  <si>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</si>
  <si>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</si>
  <si>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</si>
  <si>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</si>
  <si>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</si>
  <si>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</si>
  <si>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</si>
  <si>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</si>
  <si>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</si>
  <si>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</si>
  <si>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</si>
  <si>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</si>
  <si>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</si>
  <si>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</si>
  <si>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</si>
  <si>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</si>
  <si>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</si>
  <si>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</si>
  <si>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</si>
  <si>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</si>
  <si>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</si>
  <si>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</si>
  <si>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</si>
  <si>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</si>
  <si>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</si>
  <si>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</si>
  <si>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</si>
  <si>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</si>
  <si>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</si>
  <si>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</si>
  <si>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</si>
  <si>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</si>
  <si>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</si>
  <si>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</si>
  <si>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</si>
  <si>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</si>
  <si>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</si>
  <si>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</si>
  <si>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</si>
  <si>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</si>
  <si>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</si>
  <si>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</si>
  <si>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</si>
  <si>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</si>
  <si>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</si>
  <si>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</si>
  <si>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</si>
  <si>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</si>
  <si>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</si>
  <si>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</si>
  <si>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</si>
  <si>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</si>
  <si>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</si>
  <si>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</si>
  <si>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</si>
  <si>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</si>
  <si>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</si>
  <si>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</si>
  <si>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</si>
  <si>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</si>
  <si>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</si>
  <si>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</si>
  <si>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</si>
  <si>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</si>
  <si>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</si>
  <si>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</si>
  <si>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</si>
  <si>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</si>
  <si>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</si>
  <si>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</si>
  <si>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</si>
  <si>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</si>
  <si>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</si>
  <si>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</si>
  <si>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</si>
  <si>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</si>
  <si>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</si>
  <si>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</si>
  <si>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</si>
  <si>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</si>
  <si>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</si>
  <si>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</si>
  <si>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</si>
  <si>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</si>
  <si>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</si>
  <si>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</si>
  <si>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</si>
  <si>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</si>
  <si>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</si>
  <si>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</si>
  <si>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</si>
  <si>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</si>
  <si>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</si>
  <si>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</si>
  <si>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</si>
  <si>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</si>
  <si>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</si>
  <si>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</si>
  <si>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</si>
  <si>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</si>
  <si>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</si>
  <si>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</si>
  <si>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</si>
  <si>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</si>
  <si>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</si>
  <si>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</si>
  <si>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</si>
  <si>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</si>
  <si>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</si>
  <si>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</si>
  <si>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</si>
  <si>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</si>
  <si>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</si>
  <si>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</si>
  <si>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</si>
  <si>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</si>
  <si>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</si>
  <si>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</si>
  <si>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</si>
  <si>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</si>
  <si>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</si>
  <si>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</si>
  <si>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</si>
  <si>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</si>
  <si>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</si>
  <si>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</si>
  <si>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</si>
  <si>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</si>
  <si>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</si>
  <si>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</si>
  <si>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</si>
  <si>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</si>
  <si>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</si>
  <si>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</si>
  <si>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</si>
  <si>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</si>
  <si>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</si>
  <si>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</si>
  <si>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</si>
  <si>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</si>
  <si>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</si>
  <si>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</si>
  <si>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</si>
  <si>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</si>
  <si>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</si>
  <si>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</si>
  <si>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</si>
  <si>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</si>
  <si>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</si>
  <si>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</si>
  <si>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</si>
  <si>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</si>
  <si>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</si>
  <si>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</si>
  <si>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</si>
  <si>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</si>
  <si>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</si>
  <si>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</si>
  <si>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</si>
  <si>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</si>
  <si>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</si>
  <si>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</si>
  <si>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</si>
  <si>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</si>
  <si>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</si>
  <si>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</si>
  <si>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</si>
  <si>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</si>
  <si>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</si>
  <si>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</si>
  <si>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</si>
  <si>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</si>
  <si>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</si>
  <si>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</si>
  <si>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</si>
  <si>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</si>
  <si>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</si>
  <si>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</si>
  <si>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</si>
  <si>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</si>
  <si>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</si>
  <si>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</si>
  <si>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</si>
  <si>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</si>
  <si>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</si>
  <si>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</si>
  <si>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</si>
  <si>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</si>
  <si>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</si>
  <si>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</si>
  <si>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</si>
  <si>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</si>
  <si>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</si>
  <si>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</si>
  <si>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</si>
  <si>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</si>
  <si>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</si>
  <si>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</si>
  <si>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</si>
  <si>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</si>
  <si>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</si>
  <si>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</si>
  <si>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</si>
  <si>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</si>
  <si>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</si>
  <si>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</si>
  <si>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</si>
  <si>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</si>
  <si>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</si>
  <si>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</si>
  <si>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</si>
  <si>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</si>
  <si>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</si>
  <si>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</si>
  <si>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</si>
  <si>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</si>
  <si>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</si>
  <si>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</si>
  <si>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</si>
  <si>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</si>
  <si>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</si>
  <si>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</si>
  <si>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</si>
  <si>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</si>
  <si>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</si>
  <si>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</si>
  <si>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</si>
  <si>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</si>
  <si>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</si>
  <si>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</si>
  <si>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</si>
  <si>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</si>
  <si>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</si>
  <si>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</si>
  <si>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</si>
  <si>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</si>
  <si>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</si>
  <si>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</si>
  <si>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</si>
  <si>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</si>
  <si>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</si>
  <si>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</si>
  <si>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</si>
  <si>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</si>
  <si>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</si>
  <si>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</si>
  <si>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</si>
  <si>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</si>
  <si>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</si>
  <si>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</si>
  <si>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</si>
  <si>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</si>
  <si>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</si>
  <si>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</si>
  <si>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</si>
  <si>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</si>
  <si>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</si>
  <si>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</si>
  <si>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</si>
  <si>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</si>
  <si>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</si>
  <si>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</si>
  <si>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</si>
  <si>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</si>
  <si>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</si>
  <si>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</si>
  <si>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</si>
  <si>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</si>
  <si>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</si>
  <si>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</si>
  <si>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</si>
  <si>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</si>
  <si>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</si>
  <si>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</si>
  <si>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</si>
  <si>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</si>
  <si>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</si>
  <si>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</si>
  <si>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</si>
  <si>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</si>
  <si>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</si>
  <si>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</si>
  <si>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</si>
  <si>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</si>
  <si>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</si>
  <si>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</si>
  <si>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</si>
  <si>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</si>
  <si>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</si>
  <si>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</si>
  <si>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</si>
  <si>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</si>
  <si>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</si>
  <si>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</si>
  <si>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</si>
  <si>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</si>
  <si>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</si>
  <si>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</si>
  <si>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</si>
  <si>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</si>
  <si>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</si>
  <si>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</si>
  <si>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</si>
  <si>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</si>
  <si>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</si>
  <si>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</si>
  <si>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</si>
  <si>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</si>
  <si>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</si>
  <si>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</si>
  <si>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</si>
  <si>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</si>
  <si>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</si>
  <si>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</si>
  <si>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</si>
  <si>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</si>
  <si>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</si>
  <si>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</si>
  <si>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</si>
  <si>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</si>
  <si>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</si>
  <si>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</si>
  <si>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</si>
  <si>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</si>
  <si>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</si>
  <si>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</si>
  <si>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</si>
  <si>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</si>
  <si>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</si>
  <si>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</si>
  <si>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</si>
  <si>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</si>
  <si>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</si>
  <si>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</si>
  <si>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</si>
  <si>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</si>
  <si>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</si>
  <si>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</si>
  <si>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</si>
  <si>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</si>
  <si>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</si>
  <si>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</si>
  <si>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</si>
  <si>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</si>
  <si>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</si>
  <si>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</si>
  <si>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</si>
  <si>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</si>
  <si>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</si>
  <si>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</si>
  <si>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</si>
  <si>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</si>
  <si>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</si>
  <si>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</si>
  <si>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</si>
  <si>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</si>
  <si>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</si>
  <si>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</si>
  <si>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</si>
  <si>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</si>
  <si>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</si>
  <si>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</si>
  <si>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</si>
  <si>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</si>
  <si>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</si>
  <si>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</si>
  <si>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</si>
  <si>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</si>
  <si>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</si>
  <si>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</si>
  <si>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</si>
  <si>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</si>
  <si>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</si>
  <si>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</si>
  <si>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</si>
  <si>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</si>
  <si>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</si>
  <si>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</si>
  <si>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</si>
  <si>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</si>
  <si>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</si>
  <si>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</si>
  <si>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</si>
  <si>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</si>
  <si>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</si>
  <si>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</si>
  <si>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</si>
  <si>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</si>
  <si>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</si>
  <si>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</si>
  <si>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</si>
  <si>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</si>
  <si>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</si>
  <si>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</si>
  <si>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</si>
  <si>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</si>
  <si>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</si>
  <si>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</si>
  <si>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</si>
  <si>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</si>
  <si>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</si>
  <si>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</si>
  <si>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</si>
  <si>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</si>
  <si>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</si>
  <si>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</si>
  <si>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</si>
  <si>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</si>
  <si>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</si>
  <si>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</si>
  <si>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</si>
  <si>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</si>
  <si>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</si>
  <si>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</si>
  <si>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</si>
  <si>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</si>
  <si>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</si>
  <si>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</si>
  <si>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</si>
  <si>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</si>
  <si>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</si>
  <si>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</si>
  <si>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</si>
  <si>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</si>
  <si>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</si>
  <si>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</si>
  <si>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</si>
  <si>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</si>
  <si>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</si>
  <si>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</si>
  <si>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</si>
  <si>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</si>
  <si>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</si>
  <si>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</si>
  <si>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</si>
  <si>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</si>
  <si>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</si>
  <si>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</si>
  <si>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</si>
  <si>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</si>
  <si>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</si>
  <si>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</si>
  <si>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</si>
  <si>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</si>
  <si>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</si>
  <si>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</si>
  <si>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</si>
  <si>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</si>
  <si>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</si>
  <si>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</si>
  <si>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</si>
  <si>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</si>
  <si>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</si>
  <si>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</si>
  <si>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</si>
  <si>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</si>
  <si>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</si>
  <si>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</si>
  <si>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</si>
  <si>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</si>
  <si>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</si>
  <si>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</si>
  <si>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</si>
  <si>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</si>
  <si>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</si>
  <si>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</si>
  <si>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</si>
  <si>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</si>
  <si>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</si>
  <si>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</si>
  <si>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</si>
  <si>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</si>
  <si>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</si>
  <si>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</si>
  <si>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</si>
  <si>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</si>
  <si>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</si>
  <si>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</si>
  <si>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</si>
  <si>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</si>
  <si>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</si>
  <si>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</si>
  <si>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</si>
  <si>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</si>
  <si>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</si>
  <si>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</si>
  <si>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</si>
  <si>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</si>
  <si>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</si>
  <si>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</si>
  <si>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</si>
  <si>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</si>
  <si>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</si>
  <si>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</si>
  <si>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</si>
  <si>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</si>
  <si>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</si>
  <si>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</si>
  <si>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</si>
  <si>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</si>
  <si>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</si>
  <si>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</si>
  <si>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</si>
  <si>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</si>
  <si>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</si>
  <si>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</si>
  <si>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</si>
  <si>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</si>
  <si>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</si>
  <si>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</si>
  <si>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</si>
  <si>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</si>
  <si>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</si>
  <si>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</si>
  <si>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</si>
  <si>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</si>
  <si>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</si>
  <si>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</si>
  <si>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</si>
  <si>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</si>
  <si>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</si>
  <si>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</si>
  <si>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</si>
  <si>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</si>
  <si>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</si>
  <si>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</si>
  <si>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</si>
  <si>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</si>
  <si>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</si>
  <si>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</si>
  <si>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</si>
  <si>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</si>
  <si>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</si>
  <si>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</si>
  <si>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</si>
  <si>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</si>
  <si>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</si>
  <si>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</si>
  <si>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</si>
  <si>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</si>
  <si>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</si>
  <si>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</si>
  <si>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</si>
  <si>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</si>
  <si>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</si>
  <si>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</si>
  <si>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</si>
  <si>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</si>
  <si>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</si>
  <si>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</si>
  <si>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</si>
  <si>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</si>
  <si>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</si>
  <si>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</si>
  <si>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</si>
  <si>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</si>
  <si>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</si>
  <si>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</si>
  <si>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</si>
  <si>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</si>
  <si>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</si>
  <si>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</si>
  <si>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</si>
  <si>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</si>
  <si>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</si>
  <si>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</si>
  <si>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</si>
  <si>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</si>
  <si>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</si>
  <si>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</si>
  <si>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</si>
  <si>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</si>
  <si>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</si>
  <si>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</si>
  <si>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</si>
  <si>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</si>
  <si>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</si>
  <si>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</si>
  <si>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</si>
  <si>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</si>
  <si>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</si>
  <si>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</si>
  <si>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</si>
  <si>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</si>
  <si>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</si>
  <si>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</si>
  <si>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</si>
  <si>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</si>
  <si>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</si>
  <si>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</si>
  <si>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</si>
  <si>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</si>
  <si>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</si>
  <si>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</si>
  <si>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</si>
  <si>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</si>
  <si>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</si>
  <si>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</si>
  <si>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</si>
  <si>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</si>
  <si>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</si>
  <si>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</si>
  <si>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</si>
  <si>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</si>
  <si>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</si>
  <si>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</si>
  <si>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</si>
  <si>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</si>
  <si>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</si>
  <si>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</si>
  <si>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</si>
  <si>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</si>
  <si>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</si>
  <si>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</si>
  <si>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</si>
  <si>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</si>
  <si>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</si>
  <si>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</si>
  <si>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</si>
  <si>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</si>
  <si>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</si>
  <si>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</si>
  <si>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</si>
  <si>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</si>
  <si>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</si>
  <si>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</si>
  <si>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</si>
  <si>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</si>
  <si>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</si>
  <si>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</si>
  <si>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</si>
  <si>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</si>
  <si>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</si>
  <si>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</si>
  <si>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</si>
  <si>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</si>
  <si>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</si>
  <si>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</si>
  <si>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</si>
  <si>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</si>
  <si>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</si>
  <si>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</si>
  <si>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</si>
  <si>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</si>
  <si>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</si>
  <si>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</si>
  <si>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</si>
  <si>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</si>
  <si>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</si>
  <si>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</si>
  <si>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</si>
  <si>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</si>
  <si>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</si>
  <si>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</si>
  <si>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</si>
  <si>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</si>
  <si>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</si>
  <si>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</si>
  <si>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</si>
  <si>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</si>
  <si>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</si>
  <si>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</si>
  <si>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</si>
  <si>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</si>
  <si>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</si>
  <si>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</si>
  <si>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</si>
  <si>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</si>
  <si>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</si>
  <si>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</si>
  <si>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</si>
  <si>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</si>
  <si>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</si>
  <si>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</si>
  <si>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</si>
  <si>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</si>
  <si>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</si>
  <si>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</si>
  <si>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</si>
  <si>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</si>
  <si>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</si>
  <si>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</si>
  <si>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</si>
  <si>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</si>
  <si>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</si>
  <si>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</si>
  <si>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</si>
  <si>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</si>
  <si>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</si>
  <si>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</si>
  <si>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</si>
  <si>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</si>
  <si>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</si>
  <si>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</si>
  <si>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</si>
  <si>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</si>
  <si>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</si>
  <si>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</si>
  <si>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</si>
  <si>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</si>
  <si>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</si>
  <si>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</si>
  <si>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</si>
  <si>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</si>
  <si>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</si>
  <si>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</si>
  <si>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</si>
  <si>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</si>
  <si>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</si>
  <si>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</si>
  <si>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</si>
  <si>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</si>
  <si>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</si>
  <si>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</si>
  <si>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</si>
  <si>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</si>
  <si>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</si>
  <si>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</si>
  <si>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</si>
  <si>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</si>
  <si>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</si>
  <si>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</si>
  <si>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</si>
  <si>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</si>
  <si>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</si>
  <si>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</si>
  <si>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</si>
  <si>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</si>
  <si>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</si>
  <si>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</si>
  <si>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</si>
  <si>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</si>
  <si>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</si>
  <si>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</si>
  <si>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</si>
  <si>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</si>
  <si>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</si>
  <si>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</si>
  <si>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</si>
  <si>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</si>
  <si>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</si>
  <si>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</si>
  <si>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</si>
  <si>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</si>
  <si>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</si>
  <si>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</si>
  <si>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</si>
  <si>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</si>
  <si>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</si>
  <si>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</si>
  <si>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</si>
  <si>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</si>
  <si>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</si>
  <si>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</si>
  <si>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</si>
  <si>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</si>
  <si>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</si>
  <si>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</si>
  <si>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</si>
  <si>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</si>
  <si>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</si>
  <si>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</si>
  <si>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</si>
  <si>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</si>
  <si>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</si>
  <si>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</si>
  <si>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</si>
  <si>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</si>
  <si>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</si>
  <si>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</si>
  <si>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</si>
  <si>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</si>
  <si>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</si>
  <si>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</si>
  <si>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</si>
  <si>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</si>
  <si>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</si>
  <si>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</si>
  <si>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</si>
  <si>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</si>
  <si>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</si>
  <si>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</si>
  <si>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</si>
  <si>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</si>
  <si>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</si>
  <si>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</si>
  <si>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</si>
  <si>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</si>
  <si>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</si>
  <si>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</si>
  <si>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</si>
  <si>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</si>
  <si>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</si>
  <si>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</si>
  <si>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</si>
  <si>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</si>
  <si>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</si>
  <si>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</si>
  <si>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</si>
  <si>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</si>
  <si>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</si>
  <si>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</si>
  <si>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</si>
  <si>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</si>
  <si>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</si>
  <si>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</si>
  <si>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</si>
  <si>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</si>
  <si>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</si>
  <si>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</si>
  <si>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</si>
  <si>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</si>
  <si>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</si>
  <si>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</si>
  <si>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</si>
  <si>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</si>
  <si>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</si>
  <si>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</si>
  <si>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</si>
  <si>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</si>
  <si>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</si>
  <si>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</si>
  <si>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</si>
  <si>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</si>
  <si>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</si>
  <si>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</si>
  <si>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</si>
  <si>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</si>
  <si>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</si>
  <si>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</si>
  <si>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</si>
  <si>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</si>
  <si>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</si>
  <si>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</si>
  <si>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</si>
  <si>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</si>
  <si>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</si>
  <si>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</si>
  <si>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</si>
  <si>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</si>
  <si>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</si>
  <si>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</si>
  <si>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</si>
  <si>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</si>
  <si>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</si>
  <si>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</si>
  <si>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</si>
  <si>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</si>
  <si>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</si>
  <si>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</si>
  <si>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</si>
  <si>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</si>
  <si>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</si>
  <si>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</si>
  <si>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</si>
  <si>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</si>
  <si>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</si>
  <si>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</si>
  <si>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</si>
  <si>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</si>
  <si>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</si>
  <si>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</si>
  <si>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</si>
  <si>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</si>
  <si>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</si>
  <si>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</si>
  <si>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</si>
  <si>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</si>
  <si>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</si>
  <si>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</si>
  <si>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</si>
  <si>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</si>
  <si>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</si>
  <si>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</si>
  <si>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</si>
  <si>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</si>
  <si>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</si>
  <si>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</si>
  <si>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</si>
  <si>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</si>
  <si>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</si>
  <si>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</si>
  <si>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</si>
  <si>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</si>
  <si>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</si>
  <si>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</si>
  <si>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</si>
  <si>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</si>
  <si>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</si>
  <si>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</si>
  <si>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</si>
  <si>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</si>
  <si>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</si>
  <si>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</si>
  <si>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</si>
  <si>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</si>
  <si>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</si>
  <si>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</si>
  <si>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</si>
  <si>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</si>
  <si>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</si>
  <si>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</si>
  <si>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</si>
  <si>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</si>
  <si>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</si>
  <si>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</si>
  <si>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</si>
  <si>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</si>
  <si>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</si>
  <si>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</si>
  <si>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</si>
  <si>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</si>
  <si>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</si>
  <si>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</si>
  <si>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</si>
  <si>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</si>
  <si>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</si>
  <si>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</si>
  <si>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</si>
  <si>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</si>
  <si>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</si>
  <si>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</si>
  <si>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</si>
  <si>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</si>
  <si>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</si>
  <si>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</si>
  <si>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</si>
  <si>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</si>
  <si>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</si>
  <si>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</si>
  <si>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</si>
  <si>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</si>
  <si>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</si>
  <si>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</si>
  <si>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</si>
  <si>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</si>
  <si>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</si>
  <si>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</si>
  <si>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</si>
  <si>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</si>
  <si>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</si>
  <si>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</si>
  <si>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</si>
  <si>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</si>
  <si>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</si>
  <si>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</si>
  <si>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</si>
  <si>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</si>
  <si>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</si>
  <si>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</si>
  <si>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</si>
  <si>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</si>
  <si>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</si>
  <si>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</si>
  <si>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</si>
  <si>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</si>
  <si>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</si>
  <si>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</si>
  <si>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</si>
  <si>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</si>
  <si>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</si>
  <si>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</si>
  <si>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</si>
  <si>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</si>
  <si>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</si>
  <si>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</si>
  <si>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</si>
  <si>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</si>
  <si>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</si>
  <si>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</si>
  <si>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</si>
  <si>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</si>
  <si>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</si>
  <si>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</si>
  <si>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</si>
  <si>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</si>
  <si>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</si>
  <si>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</si>
  <si>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</si>
  <si>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</si>
  <si>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</si>
  <si>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</si>
  <si>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</si>
  <si>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</si>
  <si>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</si>
  <si>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</si>
  <si>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</si>
  <si>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</si>
  <si>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</si>
  <si>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</si>
  <si>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</si>
  <si>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</si>
  <si>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</si>
  <si>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</si>
  <si>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</si>
  <si>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</si>
  <si>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</si>
  <si>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</si>
  <si>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</si>
  <si>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</si>
  <si>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</si>
  <si>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</si>
  <si>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</si>
  <si>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</si>
  <si>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</si>
  <si>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</si>
  <si>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</si>
  <si>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</si>
  <si>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</si>
  <si>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</si>
  <si>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</si>
  <si>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</si>
  <si>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</si>
  <si>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</si>
  <si>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</si>
  <si>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</si>
  <si>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</si>
  <si>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</si>
  <si>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</si>
  <si>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</si>
  <si>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</si>
  <si>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</si>
  <si>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</si>
  <si>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</si>
  <si>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</si>
  <si>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</si>
  <si>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</si>
  <si>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</si>
  <si>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</si>
  <si>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</si>
  <si>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</si>
  <si>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</si>
  <si>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</si>
  <si>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</si>
  <si>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</si>
  <si>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</si>
  <si>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</si>
  <si>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</si>
  <si>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</si>
  <si>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</si>
  <si>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</si>
  <si>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</si>
  <si>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</si>
  <si>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</si>
  <si>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</si>
  <si>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</si>
  <si>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</si>
  <si>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</si>
  <si>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</si>
  <si>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</si>
  <si>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</si>
  <si>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</si>
  <si>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</si>
  <si>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</si>
  <si>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</si>
  <si>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</si>
  <si>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</si>
  <si>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</si>
  <si>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</si>
  <si>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</si>
  <si>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</si>
  <si>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</si>
  <si>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</si>
  <si>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</si>
  <si>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</si>
  <si>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</si>
  <si>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</si>
  <si>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</si>
  <si>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</si>
  <si>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</si>
  <si>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</si>
  <si>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</si>
  <si>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</si>
  <si>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</si>
  <si>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</si>
  <si>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</si>
  <si>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</si>
  <si>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</si>
  <si>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</si>
  <si>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</si>
  <si>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</si>
  <si>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</si>
  <si>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</si>
  <si>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</si>
  <si>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</si>
  <si>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</si>
  <si>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</si>
  <si>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</si>
  <si>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</si>
  <si>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</si>
  <si>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</si>
  <si>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</si>
  <si>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</si>
  <si>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</si>
  <si>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</si>
  <si>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</si>
  <si>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</si>
  <si>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</si>
  <si>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</si>
  <si>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</si>
  <si>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</si>
  <si>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</si>
  <si>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</si>
  <si>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</si>
  <si>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</si>
  <si>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</si>
  <si>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</si>
  <si>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</si>
  <si>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</si>
  <si>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</si>
  <si>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</si>
  <si>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</si>
  <si>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</si>
  <si>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</si>
  <si>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</si>
  <si>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</si>
  <si>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</si>
  <si>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</si>
  <si>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</si>
  <si>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</si>
  <si>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</si>
  <si>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</si>
  <si>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</si>
  <si>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</si>
  <si>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</si>
  <si>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</si>
  <si>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</si>
  <si>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</si>
  <si>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</si>
  <si>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</si>
  <si>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</si>
  <si>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</si>
  <si>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</si>
  <si>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</si>
  <si>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</si>
  <si>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</si>
  <si>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</si>
  <si>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</si>
  <si>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</si>
  <si>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</si>
  <si>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</si>
  <si>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</si>
  <si>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</si>
  <si>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</si>
  <si>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</si>
  <si>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</si>
  <si>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</si>
  <si>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</si>
  <si>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</si>
  <si>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</si>
  <si>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</si>
  <si>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</si>
  <si>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</si>
  <si>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</si>
  <si>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</si>
  <si>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</si>
  <si>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</si>
  <si>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</si>
  <si>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</si>
  <si>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</si>
  <si>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</si>
  <si>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</si>
  <si>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</si>
  <si>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</si>
  <si>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</si>
  <si>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</si>
  <si>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</si>
  <si>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</si>
  <si>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</si>
  <si>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</si>
  <si>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</si>
  <si>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</si>
  <si>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</si>
  <si>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</si>
  <si>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</si>
  <si>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</si>
  <si>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</si>
  <si>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</si>
  <si>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</si>
  <si>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</si>
  <si>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</si>
  <si>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</si>
  <si>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</si>
  <si>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</si>
  <si>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</si>
  <si>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</si>
  <si>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</si>
  <si>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</si>
  <si>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</si>
  <si>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</si>
  <si>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</si>
  <si>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</si>
  <si>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</si>
  <si>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</si>
  <si>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</si>
  <si>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</si>
  <si>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</si>
  <si>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</si>
  <si>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</si>
  <si>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</si>
  <si>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</si>
  <si>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</si>
  <si>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</si>
  <si>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</si>
  <si>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</si>
  <si>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</si>
  <si>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</si>
  <si>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</si>
  <si>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</si>
  <si>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</si>
  <si>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</si>
  <si>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</si>
  <si>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</si>
  <si>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</si>
  <si>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</si>
  <si>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</si>
  <si>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</si>
  <si>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</si>
  <si>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</si>
  <si>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</si>
  <si>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</si>
  <si>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</si>
  <si>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</si>
  <si>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</si>
  <si>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</si>
  <si>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</si>
  <si>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</si>
  <si>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</si>
  <si>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</si>
  <si>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</si>
  <si>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</si>
  <si>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</si>
  <si>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</si>
  <si>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</si>
  <si>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</si>
  <si>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</si>
  <si>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</si>
  <si>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</si>
  <si>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</si>
  <si>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</si>
  <si>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</si>
  <si>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</si>
  <si>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</si>
  <si>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</si>
  <si>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</si>
  <si>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</si>
  <si>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</si>
  <si>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</si>
  <si>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</si>
  <si>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</si>
  <si>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</si>
  <si>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</si>
  <si>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</si>
  <si>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</si>
  <si>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</si>
  <si>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</si>
  <si>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</si>
  <si>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</si>
  <si>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</si>
  <si>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</si>
  <si>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</si>
  <si>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</si>
  <si>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</si>
  <si>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</si>
  <si>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</si>
  <si>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</si>
  <si>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</si>
  <si>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</si>
  <si>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</si>
  <si>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</si>
  <si>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</si>
  <si>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</si>
  <si>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</si>
  <si>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</si>
  <si>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</si>
  <si>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</si>
  <si>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</si>
  <si>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</si>
  <si>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</si>
  <si>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</si>
  <si>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</si>
  <si>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</si>
  <si>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</si>
  <si>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</si>
  <si>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</si>
  <si>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</si>
  <si>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</si>
  <si>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</si>
  <si>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</si>
  <si>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</si>
  <si>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</si>
  <si>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</si>
  <si>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</si>
  <si>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</si>
  <si>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</si>
  <si>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</si>
  <si>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</si>
  <si>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</si>
  <si>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</si>
  <si>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</si>
  <si>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</si>
  <si>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</si>
  <si>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</si>
  <si>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</si>
  <si>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</si>
  <si>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</si>
  <si>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</si>
  <si>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</si>
  <si>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</si>
  <si>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</si>
  <si>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</si>
  <si>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</si>
  <si>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</si>
  <si>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</si>
  <si>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</si>
  <si>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</si>
  <si>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</si>
  <si>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</si>
  <si>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</si>
  <si>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</si>
  <si>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</si>
  <si>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</si>
  <si>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</si>
  <si>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</si>
  <si>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</si>
  <si>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</si>
  <si>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</si>
  <si>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</si>
  <si>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</si>
  <si>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</si>
  <si>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</si>
  <si>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</si>
  <si>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</si>
  <si>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</si>
  <si>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</si>
  <si>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</si>
  <si>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</si>
  <si>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</si>
  <si>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</si>
  <si>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</si>
  <si>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</si>
  <si>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</si>
  <si>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</si>
  <si>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</si>
  <si>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</si>
  <si>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</si>
  <si>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</si>
  <si>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</si>
  <si>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</si>
  <si>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</si>
  <si>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</si>
  <si>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</si>
  <si>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</si>
  <si>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</si>
  <si>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</si>
  <si>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</si>
  <si>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</si>
  <si>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</si>
  <si>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</si>
  <si>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</si>
  <si>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</si>
  <si>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</si>
  <si>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</si>
  <si>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</si>
  <si>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</si>
  <si>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</si>
  <si>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</si>
  <si>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</si>
  <si>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</si>
  <si>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</si>
  <si>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</si>
  <si>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</si>
  <si>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</si>
  <si>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</si>
  <si>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</si>
  <si>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</si>
  <si>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</si>
  <si>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</si>
  <si>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</si>
  <si>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</si>
  <si>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</si>
  <si>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</si>
  <si>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</si>
  <si>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</si>
  <si>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</si>
  <si>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</si>
  <si>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</si>
  <si>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</si>
  <si>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</si>
  <si>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</si>
  <si>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</si>
  <si>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</si>
  <si>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</si>
  <si>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</si>
  <si>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</si>
  <si>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</si>
  <si>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</si>
  <si>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</si>
  <si>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</si>
  <si>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</si>
  <si>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</si>
  <si>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</si>
  <si>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</si>
  <si>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</si>
  <si>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</si>
  <si>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</si>
  <si>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</si>
  <si>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</si>
  <si>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</si>
  <si>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</si>
  <si>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</si>
  <si>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</si>
  <si>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</si>
  <si>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</si>
  <si>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</si>
  <si>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</si>
  <si>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</si>
  <si>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</si>
  <si>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</si>
  <si>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</si>
  <si>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</si>
  <si>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</si>
  <si>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</si>
  <si>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</si>
  <si>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</si>
  <si>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</si>
  <si>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</si>
  <si>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</si>
  <si>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</si>
  <si>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</si>
  <si>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</si>
  <si>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</si>
  <si>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</si>
  <si>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</si>
  <si>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</si>
  <si>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</si>
  <si>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</si>
  <si>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</si>
  <si>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</si>
  <si>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</si>
  <si>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</si>
  <si>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</si>
  <si>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</si>
  <si>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</si>
  <si>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</si>
  <si>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</si>
  <si>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</si>
  <si>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</si>
  <si>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</si>
  <si>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</si>
  <si>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</si>
  <si>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</si>
  <si>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</si>
  <si>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</si>
  <si>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</si>
  <si>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</si>
  <si>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</si>
  <si>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</si>
  <si>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</si>
  <si>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</si>
  <si>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</si>
  <si>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</si>
  <si>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</si>
  <si>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</si>
  <si>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</si>
  <si>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</si>
  <si>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</si>
  <si>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</si>
  <si>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</si>
  <si>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</si>
  <si>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</si>
  <si>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</si>
  <si>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</si>
  <si>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</si>
  <si>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</si>
  <si>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</si>
  <si>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</si>
  <si>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</si>
  <si>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</si>
  <si>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</si>
  <si>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</si>
  <si>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</si>
  <si>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</si>
  <si>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</si>
  <si>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</si>
  <si>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</si>
  <si>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</si>
  <si>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</si>
  <si>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</si>
  <si>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</si>
  <si>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</si>
  <si>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</si>
  <si>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</si>
  <si>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</si>
  <si>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</si>
  <si>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</si>
  <si>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</si>
  <si>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</si>
  <si>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</si>
  <si>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</si>
  <si>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</si>
  <si>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</si>
  <si>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</si>
  <si>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</si>
  <si>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</si>
  <si>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</si>
  <si>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</si>
  <si>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</si>
  <si>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</si>
  <si>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</si>
  <si>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</si>
  <si>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</si>
  <si>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</si>
  <si>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</si>
  <si>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</si>
  <si>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</si>
  <si>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</si>
  <si>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</si>
  <si>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</si>
  <si>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</si>
  <si>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</si>
  <si>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</si>
  <si>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</si>
  <si>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</si>
  <si>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</si>
  <si>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</si>
  <si>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</si>
  <si>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</si>
  <si>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</si>
  <si>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</si>
  <si>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</si>
  <si>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</si>
  <si>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</si>
  <si>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</si>
  <si>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</si>
  <si>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</si>
  <si>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</si>
  <si>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</si>
  <si>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</si>
  <si>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</si>
  <si>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</si>
  <si>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</si>
  <si>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</si>
  <si>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</si>
  <si>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</si>
  <si>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</si>
  <si>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</si>
  <si>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</si>
  <si>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</si>
  <si>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</si>
  <si>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</si>
  <si>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</si>
  <si>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</si>
  <si>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</si>
  <si>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</si>
  <si>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</si>
  <si>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</si>
  <si>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</si>
  <si>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</si>
  <si>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</si>
  <si>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</si>
  <si>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</si>
  <si>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</si>
  <si>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</si>
  <si>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</si>
  <si>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</si>
  <si>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</si>
  <si>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</si>
  <si>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</si>
  <si>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</si>
  <si>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</si>
  <si>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</si>
  <si>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</si>
  <si>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</si>
  <si>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</si>
  <si>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</si>
  <si>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</si>
  <si>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</si>
  <si>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</si>
  <si>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</si>
  <si>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</si>
  <si>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</si>
  <si>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</si>
  <si>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</si>
  <si>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</si>
  <si>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</si>
  <si>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</si>
  <si>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</si>
  <si>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</si>
  <si>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</si>
  <si>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</si>
  <si>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</si>
  <si>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</si>
  <si>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</si>
  <si>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</si>
  <si>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</si>
  <si>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</si>
  <si>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</si>
  <si>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</si>
  <si>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</si>
  <si>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</si>
  <si>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</si>
  <si>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</si>
  <si>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</si>
  <si>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</si>
  <si>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</si>
  <si>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</si>
  <si>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</si>
  <si>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</si>
  <si>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</si>
  <si>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</si>
  <si>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</si>
  <si>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</si>
  <si>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</si>
  <si>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</si>
  <si>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</si>
  <si>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</si>
  <si>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</si>
  <si>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</si>
  <si>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</si>
  <si>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</si>
  <si>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</si>
  <si>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</si>
  <si>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</si>
  <si>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</si>
  <si>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</si>
  <si>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</si>
  <si>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</si>
  <si>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</si>
  <si>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</si>
  <si>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</si>
  <si>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</si>
  <si>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</si>
  <si>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</si>
  <si>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</si>
  <si>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</si>
  <si>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</si>
  <si>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</si>
  <si>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</si>
  <si>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</si>
  <si>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</si>
  <si>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</si>
  <si>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</si>
  <si>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</si>
  <si>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</si>
  <si>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</si>
  <si>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</si>
  <si>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</si>
  <si>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</si>
  <si>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</si>
  <si>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</si>
  <si>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</si>
  <si>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</si>
  <si>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</si>
  <si>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</si>
  <si>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</si>
  <si>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</si>
  <si>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</si>
  <si>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</si>
  <si>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</si>
  <si>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</si>
  <si>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</si>
  <si>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</si>
  <si>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</si>
  <si>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</si>
  <si>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</si>
  <si>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</si>
  <si>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</si>
  <si>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</si>
  <si>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</si>
  <si>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</si>
  <si>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</si>
  <si>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</si>
  <si>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</si>
  <si>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</si>
  <si>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</si>
  <si>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</si>
  <si>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</si>
  <si>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</si>
  <si>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</si>
  <si>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</si>
  <si>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</si>
  <si>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</si>
  <si>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</si>
  <si>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</si>
  <si>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</si>
  <si>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</si>
  <si>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</si>
  <si>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</si>
  <si>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</si>
  <si>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</si>
  <si>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</si>
  <si>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</si>
  <si>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</si>
  <si>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</si>
  <si>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</si>
  <si>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</si>
  <si>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</si>
  <si>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</si>
  <si>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</si>
  <si>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</si>
  <si>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</si>
  <si>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</si>
  <si>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</si>
  <si>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</si>
  <si>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</si>
  <si>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</si>
  <si>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</si>
  <si>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</si>
  <si>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</si>
  <si>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</si>
  <si>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</si>
  <si>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</si>
  <si>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</si>
  <si>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</si>
  <si>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</si>
  <si>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</si>
  <si>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</si>
  <si>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</si>
  <si>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</si>
  <si>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</si>
  <si>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</si>
  <si>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</si>
  <si>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</si>
  <si>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</si>
  <si>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</si>
  <si>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</si>
  <si>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</si>
  <si>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</si>
  <si>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</si>
  <si>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</si>
  <si>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</si>
  <si>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</si>
  <si>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</si>
  <si>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</si>
  <si>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</si>
  <si>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</si>
  <si>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</si>
  <si>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</si>
  <si>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</si>
  <si>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</si>
  <si>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</si>
  <si>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</si>
  <si>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</si>
  <si>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</si>
  <si>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</si>
  <si>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</si>
  <si>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</si>
  <si>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</si>
  <si>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</si>
  <si>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</si>
  <si>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</si>
  <si>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</si>
  <si>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</si>
  <si>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</si>
  <si>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</si>
  <si>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</si>
  <si>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</si>
  <si>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</si>
  <si>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</si>
  <si>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</si>
  <si>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</si>
  <si>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</si>
  <si>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</si>
  <si>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</si>
  <si>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</si>
  <si>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</si>
  <si>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</si>
  <si>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</si>
  <si>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</si>
  <si>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</si>
  <si>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</si>
  <si>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</si>
  <si>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</si>
  <si>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</si>
  <si>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</si>
  <si>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</si>
  <si>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</si>
  <si>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</si>
  <si>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</si>
  <si>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</si>
  <si>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</si>
  <si>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</si>
  <si>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</si>
  <si>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</si>
  <si>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</si>
  <si>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</si>
  <si>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</si>
  <si>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</si>
  <si>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</si>
  <si>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</si>
  <si>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</si>
  <si>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</si>
  <si>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</si>
  <si>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</si>
  <si>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</si>
  <si>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</si>
  <si>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</si>
  <si>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</si>
  <si>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</si>
  <si>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</si>
  <si>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</si>
  <si>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</si>
  <si>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</si>
  <si>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</si>
  <si>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</si>
  <si>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</si>
  <si>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</si>
  <si>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</si>
  <si>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</si>
  <si>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</si>
  <si>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</si>
  <si>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</si>
  <si>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</si>
  <si>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</si>
  <si>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</si>
  <si>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</si>
  <si>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</si>
  <si>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</si>
  <si>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</si>
  <si>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</si>
  <si>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</si>
  <si>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</si>
  <si>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</si>
  <si>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</si>
  <si>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</si>
  <si>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</si>
  <si>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</si>
  <si>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</si>
  <si>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</si>
  <si>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</si>
  <si>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</si>
  <si>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</si>
  <si>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</si>
  <si>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</si>
  <si>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</si>
  <si>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</si>
  <si>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</si>
  <si>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</si>
  <si>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</si>
  <si>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</si>
  <si>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</si>
  <si>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</si>
  <si>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</si>
  <si>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</si>
  <si>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</si>
  <si>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</si>
  <si>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</si>
  <si>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</si>
  <si>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</si>
  <si>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</si>
  <si>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</si>
  <si>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</si>
  <si>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</si>
  <si>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</si>
  <si>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</si>
  <si>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</si>
  <si>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</si>
  <si>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</si>
  <si>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</si>
  <si>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</si>
  <si>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</si>
  <si>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</si>
  <si>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</si>
  <si>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</si>
  <si>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</si>
  <si>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</si>
  <si>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</si>
  <si>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</si>
  <si>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</si>
  <si>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</si>
  <si>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</si>
  <si>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</si>
  <si>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</si>
  <si>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</si>
  <si>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</si>
  <si>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</si>
  <si>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</si>
  <si>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</si>
  <si>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</si>
  <si>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</si>
  <si>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</si>
  <si>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</si>
  <si>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</si>
  <si>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</si>
  <si>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</si>
  <si>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</si>
  <si>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</si>
  <si>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</si>
  <si>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</si>
  <si>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</si>
  <si>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</si>
  <si>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</si>
  <si>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</si>
  <si>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</si>
  <si>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</si>
  <si>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</si>
  <si>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</si>
  <si>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</si>
  <si>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</si>
  <si>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</si>
  <si>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</si>
  <si>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</si>
  <si>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</si>
  <si>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</si>
  <si>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</si>
  <si>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</si>
  <si>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</si>
  <si>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</si>
  <si>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</si>
  <si>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</si>
  <si>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</si>
  <si>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</si>
  <si>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</si>
  <si>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</si>
  <si>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</si>
  <si>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</si>
  <si>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</si>
  <si>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</si>
  <si>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</si>
  <si>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</si>
  <si>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</si>
  <si>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</si>
  <si>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</si>
  <si>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</si>
  <si>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</si>
  <si>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</si>
  <si>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</si>
  <si>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</si>
  <si>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</si>
  <si>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</si>
  <si>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</si>
  <si>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</si>
  <si>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</si>
  <si>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</si>
  <si>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</si>
  <si>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</si>
  <si>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</si>
  <si>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</si>
  <si>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</si>
  <si>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</si>
  <si>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</si>
  <si>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</si>
  <si>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</si>
  <si>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</si>
  <si>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</si>
  <si>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</si>
  <si>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</si>
  <si>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</si>
  <si>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</si>
  <si>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</si>
  <si>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</si>
  <si>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</si>
  <si>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</si>
  <si>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</si>
  <si>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</si>
  <si>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</si>
  <si>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</si>
  <si>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</si>
  <si>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</si>
  <si>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</si>
  <si>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</si>
  <si>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</si>
  <si>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</si>
  <si>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</si>
  <si>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</si>
  <si>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</si>
  <si>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</si>
  <si>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</si>
  <si>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</si>
  <si>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</si>
  <si>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</si>
  <si>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</si>
  <si>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</si>
  <si>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</si>
  <si>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</si>
  <si>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</si>
  <si>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</si>
  <si>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</si>
  <si>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</si>
  <si>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</si>
  <si>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</si>
  <si>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</si>
  <si>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</si>
  <si>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</si>
  <si>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</si>
  <si>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</si>
  <si>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</si>
  <si>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</si>
  <si>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</si>
  <si>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</si>
  <si>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</si>
  <si>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</si>
  <si>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</si>
  <si>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</si>
  <si>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</si>
  <si>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</si>
  <si>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</si>
  <si>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</si>
  <si>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</si>
  <si>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</si>
  <si>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</si>
  <si>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</si>
  <si>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</si>
  <si>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</si>
  <si>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</si>
  <si>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</si>
  <si>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</si>
  <si>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</si>
  <si>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</si>
  <si>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</si>
  <si>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</si>
  <si>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</si>
  <si>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</si>
  <si>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</si>
  <si>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</si>
  <si>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</si>
  <si>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</si>
  <si>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</si>
  <si>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</si>
  <si>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</si>
  <si>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</si>
  <si>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</si>
  <si>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</si>
  <si>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</si>
  <si>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</si>
  <si>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</si>
  <si>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</si>
  <si>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</si>
  <si>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</si>
  <si>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</si>
  <si>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</si>
  <si>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</si>
  <si>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</si>
  <si>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</si>
  <si>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</si>
  <si>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</si>
  <si>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</si>
  <si>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</si>
  <si>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</si>
  <si>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</si>
  <si>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</si>
  <si>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</si>
  <si>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</si>
  <si>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</si>
  <si>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</si>
  <si>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</si>
  <si>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</si>
  <si>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</si>
  <si>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</si>
  <si>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</si>
  <si>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</si>
  <si>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</si>
  <si>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</si>
  <si>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</si>
  <si>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</si>
  <si>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</si>
  <si>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</si>
  <si>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</si>
  <si>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</si>
  <si>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</si>
  <si>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</si>
  <si>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</si>
  <si>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</si>
  <si>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</si>
  <si>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</si>
  <si>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</si>
  <si>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</si>
  <si>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</si>
  <si>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</si>
  <si>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</si>
  <si>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</si>
  <si>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</si>
  <si>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</si>
  <si>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</si>
  <si>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</si>
  <si>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</si>
  <si>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</si>
  <si>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</si>
  <si>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</si>
  <si>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</si>
  <si>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</si>
  <si>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</si>
  <si>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</si>
  <si>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</si>
  <si>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</si>
  <si>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</si>
  <si>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</si>
  <si>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</si>
  <si>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</si>
  <si>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</si>
  <si>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</si>
  <si>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</si>
  <si>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</si>
  <si>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</si>
  <si>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</si>
  <si>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</si>
  <si>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</si>
  <si>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</si>
  <si>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</si>
  <si>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</si>
  <si>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</si>
  <si>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</si>
  <si>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</si>
  <si>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</si>
  <si>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</si>
  <si>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</si>
  <si>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</si>
  <si>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</si>
  <si>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</si>
  <si>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</si>
  <si>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</si>
  <si>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</si>
  <si>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</si>
  <si>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</si>
  <si>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</si>
  <si>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</si>
  <si>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</si>
  <si>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</si>
  <si>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</si>
  <si>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</si>
  <si>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</si>
  <si>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</si>
  <si>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</si>
  <si>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</si>
  <si>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</si>
  <si>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</si>
  <si>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</si>
  <si>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</si>
  <si>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</si>
  <si>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</si>
  <si>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</si>
  <si>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</si>
  <si>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</si>
  <si>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</si>
  <si>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</si>
  <si>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</si>
  <si>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</si>
  <si>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</si>
  <si>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</si>
  <si>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</si>
  <si>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</si>
  <si>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</si>
  <si>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</si>
  <si>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</si>
  <si>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</si>
  <si>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</si>
  <si>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</si>
  <si>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</si>
  <si>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</si>
  <si>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</si>
  <si>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</si>
  <si>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</si>
  <si>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</si>
  <si>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</si>
  <si>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</si>
  <si>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</si>
  <si>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</si>
  <si>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</si>
  <si>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</si>
  <si>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</si>
  <si>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</si>
  <si>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</si>
  <si>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</si>
  <si>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</si>
  <si>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</si>
  <si>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</si>
  <si>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</si>
  <si>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</si>
  <si>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</si>
  <si>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</si>
  <si>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</si>
  <si>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</si>
  <si>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</si>
  <si>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</si>
  <si>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</si>
  <si>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</si>
  <si>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</si>
  <si>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</si>
  <si>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</si>
  <si>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</si>
  <si>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</si>
  <si>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</si>
  <si>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</si>
  <si>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</si>
  <si>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</si>
  <si>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</si>
  <si>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</si>
  <si>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</si>
  <si>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</si>
  <si>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</si>
  <si>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</si>
  <si>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</si>
  <si>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</si>
  <si>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</si>
  <si>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</si>
  <si>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</si>
  <si>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</si>
  <si>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</si>
  <si>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</si>
  <si>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</si>
  <si>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</si>
  <si>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</si>
  <si>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</si>
  <si>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</si>
  <si>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</si>
  <si>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</si>
  <si>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</si>
  <si>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</si>
  <si>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</si>
  <si>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</si>
  <si>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</si>
  <si>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</si>
  <si>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</si>
  <si>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</si>
  <si>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</si>
  <si>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</si>
  <si>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</si>
  <si>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</si>
  <si>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</si>
  <si>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</si>
  <si>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</si>
  <si>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</si>
  <si>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</si>
  <si>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</si>
  <si>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</si>
  <si>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</si>
  <si>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</si>
  <si>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</si>
  <si>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</si>
  <si>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</si>
  <si>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</si>
  <si>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</si>
  <si>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</si>
  <si>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</si>
  <si>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</si>
  <si>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</si>
  <si>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</si>
  <si>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</si>
  <si>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</si>
  <si>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</si>
  <si>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</si>
  <si>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</si>
  <si>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</si>
  <si>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</si>
  <si>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</si>
  <si>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</si>
  <si>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</si>
  <si>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</si>
  <si>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</si>
  <si>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</si>
  <si>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</si>
  <si>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</si>
  <si>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</si>
  <si>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</si>
  <si>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</si>
  <si>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</si>
  <si>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</si>
  <si>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</si>
  <si>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</si>
  <si>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</si>
  <si>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</si>
  <si>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</si>
  <si>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</si>
  <si>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</si>
  <si>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</si>
  <si>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</si>
  <si>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</si>
  <si>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</si>
  <si>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</si>
  <si>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</si>
  <si>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</si>
  <si>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</si>
  <si>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</si>
  <si>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</si>
  <si>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</si>
  <si>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</si>
  <si>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</si>
  <si>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</si>
  <si>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</si>
  <si>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</si>
  <si>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</si>
  <si>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</si>
  <si>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</si>
  <si>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</si>
  <si>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</si>
  <si>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</si>
  <si>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</si>
  <si>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</si>
  <si>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</si>
  <si>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</si>
  <si>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</si>
  <si>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</si>
  <si>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</si>
  <si>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</si>
  <si>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</si>
  <si>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</si>
  <si>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</si>
  <si>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</si>
  <si>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</si>
  <si>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</si>
  <si>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</si>
  <si>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</si>
  <si>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</si>
  <si>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</si>
  <si>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</si>
  <si>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</si>
  <si>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</si>
  <si>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</si>
  <si>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</si>
  <si>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</si>
  <si>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</si>
  <si>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</si>
  <si>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</si>
  <si>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</si>
  <si>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</si>
  <si>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</si>
  <si>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</si>
  <si>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</si>
  <si>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</si>
  <si>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</si>
  <si>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</si>
  <si>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</si>
  <si>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</si>
  <si>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</si>
  <si>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</si>
  <si>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</si>
  <si>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</si>
  <si>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</si>
  <si>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</si>
  <si>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</si>
  <si>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</si>
  <si>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</si>
  <si>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</si>
  <si>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</si>
  <si>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</si>
  <si>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</si>
  <si>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</si>
  <si>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</si>
  <si>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</si>
  <si>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</si>
  <si>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</si>
  <si>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</si>
  <si>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</si>
  <si>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</si>
  <si>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</si>
  <si>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</si>
  <si>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</si>
  <si>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</si>
  <si>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</si>
  <si>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</si>
  <si>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</si>
  <si>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</si>
  <si>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</si>
  <si>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</si>
  <si>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</si>
  <si>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</si>
  <si>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</si>
  <si>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</si>
  <si>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</si>
  <si>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</si>
  <si>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</si>
  <si>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</si>
  <si>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</si>
  <si>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</si>
  <si>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</si>
  <si>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</si>
  <si>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</si>
  <si>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</si>
  <si>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</si>
  <si>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</si>
  <si>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</si>
  <si>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</si>
  <si>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</si>
  <si>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</si>
  <si>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</si>
  <si>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</si>
  <si>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</si>
  <si>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</si>
  <si>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</si>
  <si>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</si>
  <si>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</si>
  <si>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</si>
  <si>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</si>
  <si>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</si>
  <si>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</si>
  <si>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</si>
  <si>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</si>
  <si>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</si>
  <si>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</si>
  <si>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</si>
  <si>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</si>
  <si>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</si>
  <si>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</si>
  <si>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</si>
  <si>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</si>
  <si>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</si>
  <si>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</si>
  <si>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</si>
  <si>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</si>
  <si>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</si>
  <si>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</si>
  <si>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</si>
  <si>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</si>
  <si>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</si>
  <si>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</si>
  <si>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</si>
  <si>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</si>
  <si>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</si>
  <si>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</si>
  <si>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</si>
  <si>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</si>
  <si>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</si>
  <si>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</si>
  <si>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</si>
  <si>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</si>
  <si>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</si>
  <si>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</si>
  <si>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</si>
  <si>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</si>
  <si>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</si>
  <si>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</si>
  <si>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</si>
  <si>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</si>
  <si>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</si>
  <si>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</si>
  <si>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</si>
  <si>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</si>
  <si>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</si>
  <si>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</si>
  <si>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</si>
  <si>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</si>
  <si>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</si>
  <si>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</si>
  <si>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</si>
  <si>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</si>
  <si>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</si>
  <si>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</si>
  <si>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</si>
  <si>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</si>
  <si>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</si>
  <si>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</si>
  <si>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</si>
  <si>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</si>
  <si>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</si>
  <si>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</si>
  <si>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</si>
  <si>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</si>
  <si>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</si>
  <si>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</si>
  <si>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</si>
  <si>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</si>
  <si>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</si>
  <si>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</si>
  <si>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</si>
  <si>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</si>
  <si>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</si>
  <si>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</si>
  <si>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</si>
  <si>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</si>
  <si>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</si>
  <si>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</si>
  <si>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</si>
  <si>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</si>
  <si>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</si>
  <si>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</si>
  <si>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</si>
  <si>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</si>
  <si>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</si>
  <si>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</si>
  <si>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</si>
  <si>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</si>
  <si>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</si>
  <si>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</si>
  <si>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</si>
  <si>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</si>
  <si>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</si>
  <si>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</si>
  <si>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</si>
  <si>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</si>
  <si>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</si>
  <si>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</si>
  <si>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</si>
  <si>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</si>
  <si>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</si>
  <si>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</si>
  <si>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</si>
  <si>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</si>
  <si>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</si>
  <si>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</si>
  <si>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</si>
  <si>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</si>
  <si>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</si>
  <si>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</si>
  <si>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</si>
  <si>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</si>
  <si>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</si>
  <si>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</si>
  <si>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</si>
  <si>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</si>
  <si>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</si>
  <si>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</si>
  <si>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</si>
  <si>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</si>
  <si>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</si>
  <si>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</si>
  <si>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</si>
  <si>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</si>
  <si>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</si>
  <si>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</si>
  <si>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</si>
  <si>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</si>
  <si>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</si>
  <si>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</si>
  <si>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</si>
  <si>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</si>
  <si>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</si>
  <si>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</si>
  <si>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</si>
  <si>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</si>
  <si>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</si>
  <si>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</si>
  <si>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</si>
  <si>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</si>
  <si>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</si>
  <si>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</si>
  <si>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</si>
  <si>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</si>
  <si>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</si>
  <si>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</si>
  <si>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</si>
  <si>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</si>
  <si>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</si>
  <si>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</si>
  <si>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</si>
  <si>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</si>
  <si>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</si>
  <si>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</si>
  <si>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</si>
  <si>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</si>
  <si>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</si>
  <si>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</si>
  <si>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</si>
  <si>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</si>
  <si>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</si>
  <si>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</si>
  <si>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</si>
  <si>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</si>
  <si>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</si>
  <si>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</si>
  <si>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</si>
  <si>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</si>
  <si>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</si>
  <si>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</si>
  <si>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</si>
  <si>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</si>
  <si>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</si>
  <si>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</si>
  <si>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</si>
  <si>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</si>
  <si>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</si>
  <si>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</si>
  <si>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</si>
  <si>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</si>
  <si>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</si>
  <si>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</si>
  <si>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</si>
  <si>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</si>
  <si>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</si>
  <si>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</si>
  <si>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</si>
  <si>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</si>
  <si>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</si>
  <si>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</si>
  <si>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</si>
  <si>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</si>
  <si>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</si>
  <si>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</si>
  <si>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</si>
  <si>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</si>
  <si>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</si>
  <si>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</si>
  <si>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</si>
  <si>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</si>
  <si>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</si>
  <si>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</si>
  <si>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</si>
  <si>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</si>
  <si>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</si>
  <si>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</si>
  <si>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</si>
  <si>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</si>
  <si>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</si>
  <si>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</si>
  <si>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</si>
  <si>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</si>
  <si>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</si>
  <si>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</si>
  <si>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</si>
  <si>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</si>
  <si>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</si>
  <si>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</si>
  <si>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</si>
  <si>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</si>
  <si>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</si>
  <si>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</si>
  <si>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</si>
  <si>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</si>
  <si>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</si>
  <si>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</si>
  <si>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</si>
  <si>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</si>
  <si>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</si>
  <si>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</si>
  <si>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</si>
  <si>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</si>
  <si>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</si>
  <si>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</si>
  <si>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</si>
  <si>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</si>
  <si>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</si>
  <si>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</si>
  <si>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</si>
  <si>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</si>
  <si>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</si>
  <si>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</si>
  <si>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</si>
  <si>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</si>
  <si>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</si>
  <si>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</si>
  <si>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</si>
  <si>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</si>
  <si>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</si>
  <si>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</si>
  <si>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</si>
  <si>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</si>
  <si>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</si>
  <si>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</si>
  <si>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</si>
  <si>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</si>
  <si>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</si>
  <si>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</si>
  <si>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</si>
  <si>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</si>
  <si>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</si>
  <si>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</si>
  <si>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</si>
  <si>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</si>
  <si>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</si>
  <si>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</si>
  <si>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</si>
  <si>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</si>
  <si>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</si>
  <si>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</si>
  <si>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</si>
  <si>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</si>
  <si>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</si>
  <si>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</si>
  <si>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</si>
  <si>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</si>
  <si>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</si>
  <si>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</si>
  <si>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</si>
  <si>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</si>
  <si>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</si>
  <si>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</si>
  <si>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</si>
  <si>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</si>
  <si>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</si>
  <si>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</si>
  <si>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</si>
  <si>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</si>
  <si>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</si>
  <si>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</si>
  <si>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</si>
  <si>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</si>
  <si>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</si>
  <si>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</si>
  <si>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</si>
  <si>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</si>
  <si>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</si>
  <si>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</si>
  <si>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</si>
  <si>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</si>
  <si>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</si>
  <si>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</si>
  <si>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</si>
  <si>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</si>
  <si>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</si>
  <si>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</si>
  <si>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</si>
  <si>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</si>
  <si>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</si>
  <si>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</si>
  <si>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</si>
  <si>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</si>
  <si>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</si>
  <si>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</si>
  <si>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</si>
  <si>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</si>
  <si>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</si>
  <si>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</si>
  <si>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</si>
  <si>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</si>
  <si>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</si>
  <si>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</si>
  <si>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</si>
  <si>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</si>
  <si>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</si>
  <si>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</si>
  <si>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</si>
  <si>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</si>
  <si>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</si>
  <si>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</si>
  <si>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</si>
  <si>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</si>
  <si>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</si>
  <si>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</si>
  <si>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</si>
  <si>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</si>
  <si>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</si>
  <si>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</si>
  <si>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</si>
  <si>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</si>
  <si>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</si>
  <si>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</si>
  <si>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</si>
  <si>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</si>
  <si>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</si>
  <si>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</si>
  <si>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</si>
  <si>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</si>
  <si>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</si>
  <si>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</si>
  <si>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</si>
  <si>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</si>
  <si>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</si>
  <si>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</si>
  <si>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</si>
  <si>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</si>
  <si>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</si>
  <si>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</si>
  <si>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</si>
  <si>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</si>
  <si>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</si>
  <si>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</si>
  <si>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</si>
  <si>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</si>
  <si>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</si>
  <si>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</si>
  <si>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</si>
  <si>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</si>
  <si>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</si>
  <si>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</si>
  <si>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</si>
  <si>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</si>
  <si>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</si>
  <si>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</si>
  <si>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</si>
  <si>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</si>
  <si>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</si>
  <si>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</si>
  <si>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</si>
  <si>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</si>
  <si>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</si>
  <si>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</si>
  <si>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</si>
  <si>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</si>
  <si>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</si>
  <si>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</si>
  <si>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</si>
  <si>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</si>
  <si>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</si>
  <si>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</si>
  <si>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</si>
  <si>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</si>
  <si>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</si>
  <si>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</si>
  <si>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</si>
  <si>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</si>
  <si>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</si>
  <si>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</si>
  <si>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</si>
  <si>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</si>
  <si>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</si>
  <si>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</si>
  <si>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</si>
  <si>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</si>
  <si>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</si>
  <si>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</si>
  <si>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</si>
  <si>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</si>
  <si>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</si>
  <si>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</si>
  <si>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</si>
  <si>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</si>
  <si>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</si>
  <si>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</si>
  <si>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</si>
  <si>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</si>
  <si>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</si>
  <si>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</si>
  <si>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</si>
  <si>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</si>
  <si>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</si>
  <si>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</si>
  <si>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</si>
  <si>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</si>
  <si>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</si>
  <si>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</si>
  <si>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</si>
  <si>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</si>
  <si>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</si>
  <si>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</si>
  <si>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</si>
  <si>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</si>
  <si>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</si>
  <si>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</si>
  <si>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</si>
  <si>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</si>
  <si>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</si>
  <si>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</si>
  <si>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</si>
  <si>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</si>
  <si>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</si>
  <si>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</si>
  <si>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</si>
  <si>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</si>
  <si>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</si>
  <si>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</si>
  <si>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</si>
  <si>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</si>
  <si>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</si>
  <si>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</si>
  <si>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</si>
  <si>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</si>
  <si>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</si>
  <si>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</si>
  <si>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</si>
  <si>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</si>
  <si>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</si>
  <si>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</si>
  <si>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</si>
  <si>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</si>
  <si>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</si>
  <si>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</si>
  <si>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</si>
  <si>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</si>
  <si>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</si>
  <si>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</si>
  <si>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</si>
  <si>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</si>
  <si>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</si>
  <si>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</si>
  <si>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</si>
  <si>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</si>
  <si>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</si>
  <si>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</si>
  <si>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</si>
  <si>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</si>
  <si>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</si>
  <si>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</si>
  <si>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</si>
  <si>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</si>
  <si>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</si>
  <si>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</si>
  <si>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</si>
  <si>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</si>
  <si>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</si>
  <si>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</si>
  <si>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</si>
  <si>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</si>
  <si>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</si>
  <si>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</si>
  <si>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</si>
  <si>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</si>
  <si>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</si>
  <si>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</si>
  <si>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</si>
  <si>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</si>
  <si>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</si>
  <si>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</si>
  <si>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</si>
  <si>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</si>
  <si>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</si>
  <si>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</si>
  <si>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</si>
  <si>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</si>
  <si>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</si>
  <si>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</si>
  <si>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</si>
  <si>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</si>
  <si>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</si>
  <si>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</si>
  <si>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</si>
  <si>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</si>
  <si>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</si>
  <si>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</si>
  <si>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</si>
  <si>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</si>
  <si>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</si>
  <si>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</si>
  <si>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</si>
  <si>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</si>
  <si>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</si>
  <si>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</si>
  <si>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</si>
  <si>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</si>
  <si>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</si>
  <si>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</si>
  <si>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</si>
  <si>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</si>
  <si>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</si>
  <si>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</si>
  <si>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</si>
  <si>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</si>
  <si>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</si>
  <si>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</si>
  <si>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</si>
  <si>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</si>
  <si>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</si>
  <si>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</si>
  <si>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</si>
  <si>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</si>
  <si>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</si>
  <si>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</si>
  <si>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</si>
  <si>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</si>
  <si>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</si>
  <si>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</si>
  <si>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</si>
  <si>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</si>
  <si>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</si>
  <si>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</si>
  <si>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</si>
  <si>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</si>
  <si>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</si>
  <si>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</si>
  <si>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</si>
  <si>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</si>
  <si>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</si>
  <si>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</si>
  <si>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</si>
  <si>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</si>
  <si>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</si>
  <si>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</si>
  <si>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</si>
  <si>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</si>
  <si>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</si>
  <si>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</si>
  <si>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</si>
  <si>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</si>
  <si>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</si>
  <si>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</si>
  <si>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</si>
  <si>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</si>
  <si>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</si>
  <si>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</si>
  <si>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</si>
  <si>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</si>
  <si>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</si>
  <si>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</si>
  <si>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</si>
  <si>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</si>
  <si>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</si>
  <si>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</si>
  <si>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</si>
  <si>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</si>
  <si>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</si>
  <si>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</si>
  <si>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</si>
  <si>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</si>
  <si>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</si>
  <si>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</si>
  <si>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</si>
  <si>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</si>
  <si>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</si>
  <si>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</si>
  <si>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</si>
  <si>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</si>
  <si>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</si>
  <si>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</si>
  <si>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</si>
  <si>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</si>
  <si>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</si>
  <si>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</si>
  <si>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</si>
  <si>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</si>
  <si>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</si>
  <si>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</si>
  <si>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</si>
  <si>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</si>
  <si>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</si>
  <si>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</si>
  <si>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</si>
  <si>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</si>
  <si>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</si>
  <si>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</si>
  <si>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</si>
  <si>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</si>
  <si>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</si>
  <si>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</si>
  <si>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</si>
  <si>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</si>
  <si>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</si>
  <si>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</si>
  <si>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</si>
  <si>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</si>
  <si>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</si>
  <si>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</si>
  <si>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</si>
  <si>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</si>
  <si>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</si>
  <si>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</si>
  <si>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</si>
  <si>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</si>
  <si>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</si>
  <si>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</si>
  <si>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</si>
  <si>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</si>
  <si>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</si>
  <si>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</si>
  <si>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</si>
  <si>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</si>
  <si>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</si>
  <si>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</si>
  <si>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</si>
  <si>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</si>
  <si>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</si>
  <si>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</si>
  <si>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</si>
  <si>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</si>
  <si>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</si>
  <si>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</si>
  <si>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</si>
  <si>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</si>
  <si>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</si>
  <si>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</si>
  <si>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</si>
  <si>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</si>
  <si>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</si>
  <si>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</si>
  <si>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</si>
  <si>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</si>
  <si>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</si>
  <si>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</si>
  <si>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</si>
  <si>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</si>
  <si>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</si>
  <si>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</si>
  <si>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</si>
  <si>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</si>
  <si>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</si>
  <si>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</si>
  <si>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</si>
  <si>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</si>
  <si>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</si>
  <si>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</si>
  <si>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</si>
  <si>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</si>
  <si>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</si>
  <si>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</si>
  <si>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</si>
  <si>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</si>
  <si>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</si>
  <si>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</si>
  <si>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</si>
  <si>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</si>
  <si>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</si>
  <si>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</si>
  <si>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</si>
  <si>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</si>
  <si>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</si>
  <si>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</si>
  <si>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</si>
  <si>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</si>
  <si>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</si>
  <si>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</si>
  <si>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</si>
  <si>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</si>
  <si>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</si>
  <si>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</si>
  <si>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</si>
  <si>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</si>
  <si>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</si>
  <si>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</si>
  <si>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</si>
  <si>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</si>
  <si>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</si>
  <si>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</si>
  <si>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</si>
  <si>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</si>
  <si>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</si>
  <si>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</si>
  <si>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</si>
  <si>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</si>
  <si>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</si>
  <si>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</si>
  <si>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</si>
  <si>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</si>
  <si>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</si>
  <si>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</si>
  <si>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</si>
  <si>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</si>
  <si>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</si>
  <si>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</si>
  <si>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</si>
  <si>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</si>
  <si>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</si>
  <si>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</si>
  <si>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</si>
  <si>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</si>
  <si>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</si>
  <si>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</si>
  <si>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</si>
  <si>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</si>
  <si>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</si>
  <si>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</si>
  <si>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</si>
  <si>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</si>
  <si>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</si>
  <si>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</si>
  <si>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</si>
  <si>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</si>
  <si>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</si>
  <si>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</si>
  <si>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</si>
  <si>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</si>
  <si>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</si>
  <si>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</si>
  <si>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</si>
  <si>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</si>
  <si>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</si>
  <si>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</si>
  <si>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</si>
  <si>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</si>
  <si>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</si>
  <si>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</si>
  <si>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</si>
  <si>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</si>
  <si>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</si>
  <si>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</si>
  <si>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</si>
  <si>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</si>
  <si>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</si>
  <si>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</si>
  <si>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</si>
  <si>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</si>
  <si>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</si>
  <si>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</si>
  <si>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</si>
  <si>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</si>
  <si>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</si>
  <si>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</si>
  <si>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</si>
  <si>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</si>
  <si>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</si>
  <si>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</si>
  <si>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</si>
  <si>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</si>
  <si>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</si>
  <si>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</si>
  <si>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</si>
  <si>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</si>
  <si>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</si>
  <si>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</si>
  <si>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</si>
  <si>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</si>
  <si>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</si>
  <si>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</si>
  <si>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</si>
  <si>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</si>
  <si>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</si>
  <si>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</si>
  <si>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</si>
  <si>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</si>
  <si>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</si>
  <si>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</si>
  <si>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</si>
  <si>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</si>
  <si>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</si>
  <si>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</si>
  <si>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</si>
  <si>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</si>
  <si>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</si>
  <si>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</si>
  <si>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</si>
  <si>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</si>
  <si>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</si>
  <si>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</si>
  <si>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</si>
  <si>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</si>
  <si>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</si>
  <si>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</si>
  <si>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</si>
  <si>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</si>
  <si>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</si>
  <si>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</si>
  <si>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</si>
  <si>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</si>
  <si>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</si>
  <si>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</si>
  <si>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</si>
  <si>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</si>
  <si>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</si>
  <si>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</si>
  <si>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</si>
  <si>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</si>
  <si>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</si>
  <si>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</si>
  <si>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</si>
  <si>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</si>
  <si>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</si>
  <si>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</si>
  <si>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</si>
  <si>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</si>
  <si>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</si>
  <si>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</si>
  <si>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</si>
  <si>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</si>
  <si>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</si>
  <si>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</si>
  <si>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</si>
  <si>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</si>
  <si>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</si>
  <si>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</si>
  <si>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</si>
  <si>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</si>
  <si>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</si>
  <si>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</si>
  <si>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</si>
  <si>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</si>
  <si>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</si>
  <si>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</si>
  <si>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</si>
  <si>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</si>
  <si>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</si>
  <si>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</si>
  <si>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</si>
  <si>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</si>
  <si>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</si>
  <si>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</si>
  <si>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</si>
  <si>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</si>
  <si>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</si>
  <si>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</si>
  <si>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</si>
  <si>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</si>
  <si>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</si>
  <si>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</si>
  <si>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</si>
  <si>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</si>
  <si>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</si>
  <si>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</si>
  <si>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</si>
  <si>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</si>
  <si>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</si>
  <si>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</si>
  <si>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</si>
  <si>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</si>
  <si>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</si>
  <si>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</si>
  <si>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</si>
  <si>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</si>
  <si>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</si>
  <si>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</si>
  <si>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</si>
  <si>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</si>
  <si>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</si>
  <si>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</si>
  <si>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</si>
  <si>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</si>
  <si>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</si>
  <si>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</si>
  <si>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</si>
  <si>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</si>
  <si>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</si>
  <si>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</si>
  <si>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</si>
  <si>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</si>
  <si>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</si>
  <si>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</si>
  <si>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</si>
  <si>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</si>
  <si>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</si>
  <si>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</si>
  <si>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</si>
  <si>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</si>
  <si>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</si>
  <si>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</si>
  <si>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</si>
  <si>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</si>
  <si>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</si>
  <si>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</si>
  <si>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</si>
  <si>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</si>
  <si>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</si>
  <si>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</si>
  <si>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</si>
  <si>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</si>
  <si>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</si>
  <si>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</si>
  <si>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</si>
  <si>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</si>
  <si>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</si>
  <si>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</si>
  <si>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</si>
  <si>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</si>
  <si>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</si>
  <si>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</si>
  <si>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</si>
  <si>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</si>
  <si>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</si>
  <si>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</si>
  <si>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</si>
  <si>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</si>
  <si>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</si>
  <si>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</si>
  <si>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</si>
  <si>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</si>
  <si>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</si>
  <si>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</si>
  <si>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</si>
  <si>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</si>
  <si>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</si>
  <si>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</si>
  <si>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</si>
  <si>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</si>
  <si>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</si>
  <si>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</si>
  <si>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</si>
  <si>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</si>
  <si>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</si>
  <si>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</si>
  <si>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</si>
  <si>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</si>
  <si>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</si>
  <si>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</si>
  <si>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</si>
  <si>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</si>
  <si>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</si>
  <si>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</si>
  <si>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</si>
  <si>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</si>
  <si>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</si>
  <si>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</si>
  <si>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</si>
  <si>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</si>
  <si>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</si>
  <si>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</si>
  <si>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</si>
  <si>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</si>
  <si>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</si>
  <si>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</si>
  <si>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</si>
  <si>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</si>
  <si>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</si>
  <si>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</si>
  <si>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</si>
  <si>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</si>
  <si>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</si>
  <si>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</si>
  <si>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</si>
  <si>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</si>
  <si>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</si>
  <si>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</si>
  <si>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</si>
  <si>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</si>
  <si>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</si>
  <si>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</si>
  <si>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</si>
  <si>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</si>
  <si>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</si>
  <si>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</si>
  <si>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</si>
  <si>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</si>
  <si>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</si>
  <si>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</si>
  <si>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</si>
  <si>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</si>
  <si>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</si>
  <si>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</si>
  <si>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</si>
  <si>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</si>
  <si>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</si>
  <si>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</si>
  <si>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</si>
  <si>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</si>
  <si>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</si>
  <si>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</si>
  <si>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</si>
  <si>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</si>
  <si>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</si>
  <si>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</si>
  <si>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</si>
  <si>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</si>
  <si>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</si>
  <si>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</si>
  <si>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</si>
  <si>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</si>
  <si>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</si>
  <si>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</si>
  <si>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</si>
  <si>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</si>
  <si>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</si>
  <si>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</si>
  <si>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</si>
  <si>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</si>
  <si>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</si>
  <si>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</si>
  <si>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</si>
  <si>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</si>
  <si>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</si>
  <si>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</si>
  <si>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</si>
  <si>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</si>
  <si>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</si>
  <si>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</si>
  <si>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</si>
  <si>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</si>
  <si>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</si>
  <si>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</si>
  <si>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</si>
  <si>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</si>
  <si>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</si>
  <si>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</si>
  <si>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</si>
  <si>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</si>
  <si>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</si>
  <si>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</si>
  <si>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</si>
  <si>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</si>
  <si>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</si>
  <si>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</si>
  <si>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</si>
  <si>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</si>
  <si>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</si>
  <si>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</si>
  <si>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</si>
  <si>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</si>
  <si>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</si>
  <si>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</si>
  <si>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</si>
  <si>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</si>
  <si>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</si>
  <si>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</si>
  <si>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</si>
  <si>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</si>
  <si>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</si>
  <si>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</si>
  <si>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</si>
  <si>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</si>
  <si>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</si>
  <si>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</si>
  <si>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</si>
  <si>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</si>
  <si>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</si>
  <si>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</si>
  <si>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</si>
  <si>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</si>
  <si>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</si>
  <si>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</si>
  <si>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</si>
  <si>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</si>
  <si>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</si>
  <si>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</si>
  <si>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</si>
  <si>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</si>
  <si>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</si>
  <si>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</si>
  <si>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</si>
  <si>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</si>
  <si>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</si>
  <si>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</si>
  <si>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</si>
  <si>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</si>
  <si>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</si>
  <si>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</si>
  <si>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</si>
  <si>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</si>
  <si>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</si>
  <si>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</si>
  <si>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</si>
  <si>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</si>
  <si>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</si>
  <si>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</si>
  <si>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</si>
  <si>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</si>
  <si>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</si>
  <si>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</si>
  <si>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</si>
  <si>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</si>
  <si>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</si>
  <si>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</si>
  <si>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</si>
  <si>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</si>
  <si>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</si>
  <si>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</si>
  <si>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</si>
  <si>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</si>
  <si>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</si>
  <si>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</si>
  <si>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</si>
  <si>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</si>
  <si>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</si>
  <si>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</si>
  <si>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</si>
  <si>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</si>
  <si>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</si>
  <si>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</si>
  <si>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</si>
  <si>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</si>
  <si>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</si>
  <si>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</si>
  <si>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</si>
  <si>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</si>
  <si>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</si>
  <si>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</si>
  <si>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</si>
  <si>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</si>
  <si>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</si>
  <si>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</si>
  <si>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</si>
  <si>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</si>
  <si>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</si>
  <si>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</si>
  <si>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</si>
  <si>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</si>
  <si>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</si>
  <si>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</si>
  <si>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</si>
  <si>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</si>
  <si>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</si>
  <si>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</si>
  <si>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</si>
  <si>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</si>
  <si>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</si>
  <si>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</si>
  <si>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</si>
  <si>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</si>
  <si>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</si>
  <si>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</si>
  <si>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</si>
  <si>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</si>
  <si>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</si>
  <si>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</si>
  <si>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</si>
  <si>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</si>
  <si>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</si>
  <si>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</si>
  <si>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</si>
  <si>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</si>
  <si>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</si>
  <si>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</si>
  <si>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</si>
  <si>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</si>
  <si>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</si>
  <si>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</si>
  <si>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</si>
  <si>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</si>
  <si>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</si>
  <si>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</si>
  <si>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</si>
  <si>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</si>
  <si>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</si>
  <si>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</si>
  <si>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</si>
  <si>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</si>
  <si>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</si>
  <si>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</si>
  <si>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</si>
  <si>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</si>
  <si>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</si>
  <si>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</si>
  <si>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</si>
  <si>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</si>
  <si>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</si>
  <si>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</si>
  <si>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</si>
  <si>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</si>
  <si>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</si>
  <si>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</si>
  <si>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</si>
  <si>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</si>
  <si>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</si>
  <si>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</si>
  <si>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</si>
  <si>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</si>
  <si>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</si>
  <si>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</si>
  <si>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</si>
  <si>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</si>
  <si>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</si>
  <si>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</si>
  <si>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</si>
  <si>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</si>
  <si>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</si>
  <si>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</si>
  <si>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</si>
  <si>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</si>
  <si>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</si>
  <si>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</si>
  <si>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</si>
  <si>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</si>
  <si>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</si>
  <si>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</si>
  <si>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</si>
  <si>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</si>
  <si>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</si>
  <si>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</si>
  <si>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</si>
  <si>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</si>
  <si>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</si>
  <si>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</si>
  <si>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</si>
  <si>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</si>
  <si>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</si>
  <si>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</si>
  <si>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</si>
  <si>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</si>
  <si>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</si>
  <si>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</si>
  <si>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</si>
  <si>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</si>
  <si>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</si>
  <si>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</si>
  <si>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</si>
  <si>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</si>
  <si>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</si>
  <si>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</si>
  <si>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</si>
  <si>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</si>
  <si>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</si>
  <si>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</si>
  <si>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</si>
  <si>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</si>
  <si>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</si>
  <si>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</si>
  <si>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</si>
  <si>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</si>
  <si>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</si>
  <si>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</si>
  <si>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</si>
  <si>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</si>
  <si>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</si>
  <si>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</si>
  <si>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</si>
  <si>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</si>
  <si>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</si>
  <si>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</si>
  <si>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</si>
  <si>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</si>
  <si>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</si>
  <si>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</si>
  <si>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</si>
  <si>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</si>
  <si>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</si>
  <si>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</si>
  <si>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</si>
  <si>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</si>
  <si>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</si>
  <si>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</si>
  <si>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</si>
  <si>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</si>
  <si>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</si>
  <si>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</si>
  <si>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</si>
  <si>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</si>
  <si>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</si>
  <si>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</si>
  <si>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</si>
  <si>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</si>
  <si>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</si>
  <si>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</si>
  <si>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</si>
  <si>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</si>
  <si>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</si>
  <si>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</si>
  <si>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</si>
  <si>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</si>
  <si>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</si>
  <si>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</si>
  <si>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</si>
  <si>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</si>
  <si>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</si>
  <si>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</si>
  <si>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</si>
  <si>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</si>
  <si>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</si>
  <si>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</si>
  <si>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</si>
  <si>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</si>
  <si>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</si>
  <si>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</si>
  <si>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</si>
  <si>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</si>
  <si>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</si>
  <si>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</si>
  <si>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</si>
  <si>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</si>
  <si>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</si>
  <si>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</si>
  <si>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</si>
  <si>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</si>
  <si>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</si>
  <si>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</si>
  <si>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</si>
  <si>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</si>
  <si>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</si>
  <si>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</si>
  <si>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</si>
  <si>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</si>
  <si>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</si>
  <si>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</si>
  <si>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</si>
  <si>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</si>
  <si>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</si>
  <si>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</si>
  <si>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</si>
  <si>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</si>
  <si>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</si>
  <si>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</si>
  <si>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</si>
  <si>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</si>
  <si>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</si>
  <si>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</si>
  <si>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</si>
  <si>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</si>
  <si>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</si>
  <si>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</si>
  <si>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</si>
  <si>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</si>
  <si>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</si>
  <si>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</si>
  <si>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</si>
  <si>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</si>
  <si>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</si>
  <si>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</si>
  <si>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</si>
  <si>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</si>
  <si>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</si>
  <si>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</si>
  <si>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</si>
  <si>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</si>
  <si>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</si>
  <si>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</si>
  <si>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</si>
  <si>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</si>
  <si>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</si>
  <si>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</si>
  <si>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</si>
  <si>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</si>
  <si>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</si>
  <si>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</si>
  <si>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</si>
  <si>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</si>
  <si>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</si>
  <si>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</si>
  <si>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</si>
  <si>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</si>
  <si>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</si>
  <si>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</si>
  <si>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</si>
  <si>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</si>
  <si>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</si>
  <si>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</si>
  <si>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</si>
  <si>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</si>
  <si>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</si>
  <si>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</si>
  <si>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</si>
  <si>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</si>
  <si>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</si>
  <si>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</si>
  <si>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</si>
  <si>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</si>
  <si>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</si>
  <si>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</si>
  <si>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</si>
  <si>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</si>
  <si>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</si>
  <si>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</si>
  <si>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</si>
  <si>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</si>
  <si>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</si>
  <si>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</si>
  <si>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</si>
  <si>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</si>
  <si>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</si>
  <si>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</si>
  <si>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</si>
  <si>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</si>
  <si>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</si>
  <si>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</si>
  <si>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</si>
  <si>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</si>
  <si>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</si>
  <si>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</si>
  <si>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</si>
  <si>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</si>
  <si>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</si>
  <si>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</si>
  <si>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</si>
  <si>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</si>
  <si>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</si>
  <si>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</si>
  <si>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</si>
  <si>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</si>
  <si>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</si>
  <si>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</si>
  <si>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</si>
  <si>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</si>
  <si>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</si>
  <si>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</si>
  <si>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</si>
  <si>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</si>
  <si>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</si>
  <si>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</si>
  <si>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</si>
  <si>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</si>
  <si>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</si>
  <si>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</si>
  <si>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</si>
  <si>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</si>
  <si>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</si>
  <si>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</si>
  <si>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</si>
  <si>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</si>
  <si>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</si>
  <si>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</si>
  <si>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</si>
  <si>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</si>
  <si>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</si>
  <si>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</si>
  <si>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</si>
  <si>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</si>
  <si>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</si>
  <si>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</si>
  <si>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</si>
  <si>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</si>
  <si>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</si>
  <si>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</si>
  <si>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</si>
  <si>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</si>
  <si>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</si>
  <si>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</si>
  <si>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</si>
  <si>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</si>
  <si>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</si>
  <si>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</si>
  <si>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</si>
  <si>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</si>
  <si>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</si>
  <si>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</si>
  <si>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</si>
  <si>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</si>
  <si>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</si>
  <si>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</si>
  <si>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</si>
  <si>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</si>
  <si>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</si>
  <si>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</si>
  <si>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</si>
  <si>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</si>
  <si>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</si>
  <si>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</si>
  <si>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</si>
  <si>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</si>
  <si>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</si>
  <si>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</si>
  <si>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</si>
  <si>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</si>
  <si>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</si>
  <si>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</si>
  <si>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</si>
  <si>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</si>
  <si>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</si>
  <si>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</si>
  <si>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</si>
  <si>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</si>
  <si>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</si>
  <si>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</si>
  <si>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</si>
  <si>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</si>
  <si>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</si>
  <si>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</si>
  <si>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</si>
  <si>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</si>
  <si>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</si>
  <si>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</si>
  <si>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</si>
  <si>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</si>
  <si>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</si>
  <si>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</si>
  <si>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</si>
  <si>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</si>
  <si>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</si>
  <si>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</si>
  <si>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</si>
  <si>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</si>
  <si>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</si>
  <si>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</si>
  <si>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</si>
  <si>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</si>
  <si>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</si>
  <si>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</si>
  <si>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</si>
  <si>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</si>
  <si>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</si>
  <si>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</si>
  <si>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</si>
  <si>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</si>
  <si>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</si>
  <si>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</si>
  <si>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</si>
  <si>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</si>
  <si>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</si>
  <si>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</si>
  <si>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</si>
  <si>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</si>
  <si>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</si>
  <si>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</si>
  <si>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</si>
  <si>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</si>
  <si>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</si>
  <si>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</si>
  <si>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</si>
  <si>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</si>
  <si>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</si>
  <si>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</si>
  <si>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</si>
  <si>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</si>
  <si>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</si>
  <si>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</si>
  <si>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</si>
  <si>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</si>
  <si>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</si>
  <si>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</si>
  <si>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</si>
  <si>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</si>
  <si>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</si>
  <si>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</si>
  <si>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</si>
  <si>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</si>
  <si>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</si>
  <si>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</si>
  <si>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</si>
  <si>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</si>
  <si>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</si>
  <si>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</si>
  <si>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</si>
  <si>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</si>
  <si>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</si>
  <si>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</si>
  <si>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</si>
  <si>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</si>
  <si>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</si>
  <si>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</si>
  <si>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</si>
  <si>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</si>
  <si>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</si>
  <si>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</si>
  <si>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</si>
  <si>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</si>
  <si>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</si>
  <si>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</si>
  <si>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</si>
  <si>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</si>
  <si>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</si>
  <si>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</si>
  <si>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</si>
  <si>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</si>
  <si>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</si>
  <si>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</si>
  <si>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</si>
  <si>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</si>
  <si>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</si>
  <si>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</si>
  <si>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</si>
  <si>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</si>
  <si>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</si>
  <si>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</si>
  <si>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</si>
  <si>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</si>
  <si>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</si>
  <si>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</si>
  <si>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</si>
  <si>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</si>
  <si>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</si>
  <si>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</si>
  <si>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</si>
  <si>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</si>
  <si>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</si>
  <si>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</si>
  <si>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</si>
  <si>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</si>
  <si>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</si>
  <si>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</si>
  <si>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</si>
  <si>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</si>
  <si>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</si>
  <si>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</si>
  <si>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</si>
  <si>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</si>
  <si>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</si>
  <si>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</si>
  <si>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</si>
  <si>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</si>
  <si>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</si>
  <si>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</si>
  <si>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</si>
  <si>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</si>
  <si>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</si>
  <si>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</si>
  <si>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</si>
  <si>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</si>
  <si>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</si>
  <si>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</si>
  <si>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</si>
  <si>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</si>
  <si>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</si>
  <si>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</si>
  <si>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</si>
  <si>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</si>
  <si>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</si>
  <si>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</si>
  <si>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</si>
  <si>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</si>
  <si>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</si>
  <si>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</si>
  <si>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</si>
  <si>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</si>
  <si>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</si>
  <si>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</si>
  <si>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</si>
  <si>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</si>
  <si>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</si>
  <si>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</si>
  <si>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</si>
  <si>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</si>
  <si>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</si>
  <si>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</si>
  <si>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</si>
  <si>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</si>
  <si>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</si>
  <si>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</si>
  <si>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</si>
  <si>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</si>
  <si>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</si>
  <si>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</si>
  <si>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</si>
  <si>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</si>
  <si>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</si>
  <si>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</si>
  <si>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</si>
  <si>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</si>
  <si>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</si>
  <si>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</si>
  <si>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</si>
  <si>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</si>
  <si>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</si>
  <si>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</si>
  <si>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</si>
  <si>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</si>
  <si>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</si>
  <si>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</si>
  <si>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</si>
  <si>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</si>
  <si>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</si>
  <si>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</si>
  <si>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</si>
  <si>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</si>
  <si>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</si>
  <si>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</si>
  <si>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</si>
  <si>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</si>
  <si>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</si>
  <si>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</si>
  <si>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</si>
  <si>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</si>
  <si>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</si>
  <si>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</si>
  <si>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</si>
  <si>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</si>
  <si>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</si>
  <si>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</si>
  <si>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</si>
  <si>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</si>
  <si>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</si>
  <si>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</si>
  <si>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</si>
  <si>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</si>
  <si>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</si>
  <si>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</si>
  <si>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</si>
  <si>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</si>
  <si>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</si>
  <si>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</si>
  <si>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</si>
  <si>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</si>
  <si>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</si>
  <si>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</si>
  <si>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</si>
  <si>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</si>
  <si>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</si>
  <si>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</si>
  <si>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</si>
  <si>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</si>
  <si>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</si>
  <si>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</si>
  <si>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</si>
  <si>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</si>
  <si>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</si>
  <si>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</si>
  <si>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</si>
  <si>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</si>
  <si>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</si>
  <si>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</si>
  <si>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</si>
  <si>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</si>
  <si>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</si>
  <si>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</si>
  <si>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</si>
  <si>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</si>
  <si>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</si>
  <si>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</si>
  <si>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</si>
  <si>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</si>
  <si>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</si>
  <si>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</si>
  <si>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</si>
  <si>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</si>
  <si>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</si>
  <si>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</si>
  <si>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</si>
  <si>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</si>
  <si>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</si>
  <si>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</si>
  <si>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</si>
  <si>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</si>
  <si>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</si>
  <si>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</si>
  <si>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</si>
  <si>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</si>
  <si>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</si>
  <si>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</si>
  <si>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</si>
  <si>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</si>
  <si>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</si>
  <si>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</si>
  <si>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</si>
  <si>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</si>
  <si>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</si>
  <si>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</si>
  <si>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</si>
  <si>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</si>
  <si>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</si>
  <si>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</si>
  <si>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</si>
  <si>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</si>
  <si>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</si>
  <si>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</si>
  <si>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</si>
  <si>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</si>
  <si>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</si>
  <si>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</si>
  <si>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</si>
  <si>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</si>
  <si>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</si>
  <si>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</si>
  <si>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</si>
  <si>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</si>
  <si>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</si>
  <si>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</si>
  <si>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</si>
  <si>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</si>
  <si>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</si>
  <si>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</si>
  <si>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</si>
  <si>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</si>
  <si>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</si>
  <si>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</si>
  <si>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</si>
  <si>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</si>
  <si>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</si>
  <si>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</si>
  <si>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</si>
  <si>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</si>
  <si>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</si>
  <si>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</si>
  <si>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</si>
  <si>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</si>
  <si>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</si>
  <si>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</si>
  <si>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</si>
  <si>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</si>
  <si>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</si>
  <si>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</si>
  <si>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</si>
  <si>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</si>
  <si>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</si>
  <si>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</si>
  <si>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</si>
  <si>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</si>
  <si>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</si>
  <si>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</si>
  <si>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</si>
  <si>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</si>
  <si>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</si>
  <si>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</si>
  <si>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</si>
  <si>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</si>
  <si>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</si>
  <si>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</si>
  <si>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</si>
  <si>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</si>
  <si>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</si>
  <si>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</si>
  <si>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</si>
  <si>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</si>
  <si>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</si>
  <si>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</si>
  <si>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</si>
  <si>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</si>
  <si>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</si>
  <si>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</si>
  <si>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</si>
  <si>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</si>
  <si>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</si>
  <si>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</si>
  <si>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</si>
  <si>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</si>
  <si>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</si>
  <si>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</si>
  <si>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</si>
  <si>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</si>
  <si>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</si>
  <si>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</si>
  <si>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</si>
  <si>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</si>
  <si>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</si>
  <si>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</si>
  <si>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</si>
  <si>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</si>
  <si>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</si>
  <si>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</si>
  <si>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</si>
  <si>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</si>
  <si>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</si>
  <si>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</si>
  <si>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</si>
  <si>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</si>
  <si>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</si>
  <si>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</si>
  <si>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</si>
  <si>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</si>
  <si>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</si>
  <si>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</si>
  <si>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</si>
  <si>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</si>
  <si>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</si>
  <si>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</si>
  <si>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</si>
  <si>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</si>
  <si>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</si>
  <si>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</si>
  <si>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</si>
  <si>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</si>
  <si>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</si>
  <si>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</si>
  <si>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</si>
  <si>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</si>
  <si>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</si>
  <si>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</si>
  <si>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</si>
  <si>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</si>
  <si>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</si>
  <si>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</si>
  <si>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</si>
  <si>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</si>
  <si>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</si>
  <si>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</si>
  <si>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</si>
  <si>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</si>
  <si>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</si>
  <si>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</si>
  <si>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</si>
  <si>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</si>
  <si>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</si>
  <si>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</si>
  <si>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</si>
  <si>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</si>
  <si>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</si>
  <si>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</si>
  <si>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</si>
  <si>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</si>
  <si>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</si>
  <si>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</si>
  <si>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</si>
  <si>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</si>
  <si>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</si>
  <si>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</si>
  <si>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</si>
  <si>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</si>
  <si>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</si>
  <si>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</si>
  <si>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</si>
  <si>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</si>
  <si>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</si>
  <si>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</si>
  <si>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</si>
  <si>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</si>
  <si>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</si>
  <si>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</si>
  <si>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</si>
  <si>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</si>
  <si>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</si>
  <si>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</si>
  <si>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</si>
  <si>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</si>
  <si>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</si>
  <si>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</si>
  <si>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</si>
  <si>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</si>
  <si>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</si>
  <si>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</si>
  <si>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</si>
  <si>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</si>
  <si>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</si>
  <si>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</si>
  <si>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</si>
  <si>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</si>
  <si>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</si>
  <si>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</si>
  <si>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</si>
  <si>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</si>
  <si>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</si>
  <si>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</si>
  <si>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</si>
  <si>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</si>
  <si>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</si>
  <si>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</si>
  <si>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</si>
  <si>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</si>
  <si>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</si>
  <si>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</si>
  <si>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</si>
  <si>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</si>
  <si>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</si>
  <si>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</si>
  <si>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</si>
  <si>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</si>
  <si>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</si>
  <si>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</si>
  <si>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</si>
  <si>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</si>
  <si>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</si>
  <si>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</si>
  <si>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</si>
  <si>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</si>
  <si>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</si>
  <si>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</si>
  <si>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</si>
  <si>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</si>
  <si>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</si>
  <si>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</si>
  <si>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</si>
  <si>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</si>
  <si>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</si>
  <si>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</si>
  <si>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</si>
  <si>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</si>
  <si>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</si>
  <si>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</si>
  <si>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</si>
  <si>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</si>
  <si>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</si>
  <si>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</si>
  <si>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</si>
  <si>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</si>
  <si>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</si>
  <si>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</si>
  <si>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</si>
  <si>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</si>
  <si>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</si>
  <si>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</si>
  <si>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</si>
  <si>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</si>
  <si>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</si>
  <si>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</si>
  <si>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</si>
  <si>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</si>
  <si>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</si>
  <si>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</si>
  <si>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</si>
  <si>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</si>
  <si>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</si>
  <si>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</si>
  <si>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</si>
  <si>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</si>
  <si>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</si>
  <si>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</si>
  <si>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</si>
  <si>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</si>
  <si>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</si>
  <si>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</si>
  <si>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</si>
  <si>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</si>
  <si>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</si>
  <si>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</si>
  <si>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</si>
  <si>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</si>
  <si>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</si>
  <si>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</si>
  <si>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</si>
  <si>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</si>
  <si>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</si>
  <si>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</si>
  <si>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</si>
  <si>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</si>
  <si>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</si>
  <si>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</si>
  <si>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</si>
  <si>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</si>
  <si>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</si>
  <si>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</si>
  <si>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</si>
  <si>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</si>
  <si>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</si>
  <si>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</si>
  <si>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</si>
  <si>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</si>
  <si>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</si>
  <si>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</si>
  <si>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</si>
  <si>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</si>
  <si>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</si>
  <si>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</si>
  <si>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</si>
  <si>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</si>
  <si>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</si>
  <si>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</si>
  <si>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</si>
  <si>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</si>
  <si>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</si>
  <si>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</si>
  <si>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</si>
  <si>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</si>
  <si>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</si>
  <si>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</si>
  <si>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</si>
  <si>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</si>
  <si>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</si>
  <si>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</si>
  <si>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</si>
  <si>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</si>
  <si>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</si>
  <si>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</si>
  <si>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</si>
  <si>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</si>
  <si>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</si>
  <si>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</si>
  <si>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</si>
  <si>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</si>
  <si>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</si>
  <si>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</si>
  <si>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</si>
  <si>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</si>
  <si>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</si>
  <si>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</si>
  <si>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</si>
  <si>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</si>
  <si>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</si>
  <si>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</si>
  <si>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</si>
  <si>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</si>
  <si>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</si>
  <si>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</si>
  <si>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</si>
  <si>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</si>
  <si>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</si>
  <si>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</si>
  <si>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</si>
  <si>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</si>
  <si>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</si>
  <si>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</si>
  <si>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</si>
  <si>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</si>
  <si>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</si>
  <si>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</si>
  <si>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</si>
  <si>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</si>
  <si>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</si>
  <si>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</si>
  <si>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</si>
  <si>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</si>
  <si>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</si>
  <si>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</si>
  <si>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</si>
  <si>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</si>
  <si>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</si>
  <si>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</si>
  <si>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</si>
  <si>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</si>
  <si>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</si>
  <si>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</si>
  <si>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</si>
  <si>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</si>
  <si>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</si>
  <si>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</si>
  <si>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</si>
  <si>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</si>
  <si>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</si>
  <si>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</si>
  <si>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</si>
  <si>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</si>
  <si>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</si>
  <si>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</si>
  <si>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</si>
  <si>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</si>
  <si>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</si>
  <si>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</si>
  <si>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</si>
  <si>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</si>
  <si>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</si>
  <si>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</si>
  <si>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</si>
  <si>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</si>
  <si>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</si>
  <si>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</si>
  <si>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</si>
  <si>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</si>
  <si>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</si>
  <si>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</si>
  <si>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</si>
  <si>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</si>
  <si>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</si>
  <si>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</si>
  <si>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</si>
  <si>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</si>
  <si>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</si>
  <si>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</si>
  <si>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</si>
  <si>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</si>
  <si>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</si>
  <si>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</si>
  <si>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</si>
  <si>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</si>
  <si>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</si>
  <si>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</si>
  <si>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</si>
  <si>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</si>
  <si>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</si>
  <si>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</si>
  <si>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</si>
  <si>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</si>
  <si>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</si>
  <si>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</si>
  <si>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</si>
  <si>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</si>
  <si>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</si>
  <si>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</si>
  <si>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</si>
  <si>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</si>
  <si>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</si>
  <si>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</si>
  <si>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</si>
  <si>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</si>
  <si>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</si>
  <si>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</si>
  <si>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</si>
  <si>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</si>
  <si>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</si>
  <si>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</si>
  <si>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</si>
  <si>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</si>
  <si>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</si>
  <si>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</si>
  <si>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</si>
  <si>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</si>
  <si>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</si>
  <si>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</si>
  <si>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</si>
  <si>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</si>
  <si>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</si>
  <si>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</si>
  <si>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</si>
  <si>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</si>
  <si>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</si>
  <si>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</si>
  <si>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</si>
  <si>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</si>
  <si>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</si>
  <si>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</si>
  <si>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</si>
  <si>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</si>
  <si>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</si>
  <si>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</si>
  <si>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</si>
  <si>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</si>
  <si>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</si>
  <si>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</si>
  <si>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</si>
  <si>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</si>
  <si>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</si>
  <si>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</si>
  <si>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</si>
  <si>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</si>
  <si>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</si>
  <si>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</si>
  <si>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</si>
  <si>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</si>
  <si>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</si>
  <si>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</si>
  <si>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</si>
  <si>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</si>
  <si>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</si>
  <si>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</si>
  <si>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</si>
  <si>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</si>
  <si>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</si>
  <si>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</si>
  <si>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</si>
  <si>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</si>
  <si>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</si>
  <si>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</si>
  <si>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</si>
  <si>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</si>
  <si>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</si>
  <si>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</si>
  <si>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</si>
  <si>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</si>
  <si>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</si>
  <si>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</si>
  <si>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</si>
  <si>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</si>
  <si>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</si>
  <si>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</si>
  <si>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</si>
  <si>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</si>
  <si>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</si>
  <si>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</si>
  <si>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</si>
  <si>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</si>
  <si>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</si>
  <si>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</si>
  <si>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</si>
  <si>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</si>
  <si>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</si>
  <si>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</si>
  <si>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</si>
  <si>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</si>
  <si>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</si>
  <si>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</si>
  <si>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</si>
  <si>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</si>
  <si>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</si>
  <si>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</si>
  <si>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</si>
  <si>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</si>
  <si>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</si>
  <si>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</si>
  <si>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</si>
  <si>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</si>
  <si>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</si>
  <si>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</si>
  <si>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</si>
  <si>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</si>
  <si>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</si>
  <si>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</si>
  <si>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</si>
  <si>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</si>
  <si>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</si>
  <si>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</si>
  <si>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</si>
  <si>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</si>
  <si>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</si>
  <si>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</si>
  <si>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</si>
  <si>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</si>
  <si>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</si>
  <si>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</si>
  <si>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</si>
  <si>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</si>
  <si>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</si>
  <si>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</si>
  <si>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</si>
  <si>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</si>
  <si>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</si>
  <si>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</si>
  <si>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</si>
  <si>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</si>
  <si>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</si>
  <si>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</si>
  <si>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</si>
  <si>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</si>
  <si>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</si>
  <si>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</si>
  <si>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</si>
  <si>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</si>
  <si>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</si>
  <si>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</si>
  <si>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</si>
  <si>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</si>
  <si>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</si>
  <si>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</si>
  <si>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</si>
  <si>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</si>
  <si>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</si>
  <si>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</si>
  <si>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</si>
  <si>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</si>
  <si>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</si>
  <si>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</si>
  <si>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</si>
  <si>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</si>
  <si>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</si>
  <si>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</si>
  <si>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</si>
  <si>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</si>
  <si>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</si>
  <si>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</si>
  <si>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</si>
  <si>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</si>
  <si>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</si>
  <si>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</si>
  <si>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</si>
  <si>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</si>
  <si>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</si>
  <si>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</si>
  <si>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</si>
  <si>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</si>
  <si>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</si>
  <si>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</si>
  <si>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</si>
  <si>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</si>
  <si>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</si>
  <si>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</si>
  <si>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</si>
  <si>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</si>
  <si>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</si>
  <si>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</si>
  <si>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</si>
  <si>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</si>
  <si>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</si>
  <si>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</si>
  <si>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</si>
  <si>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</si>
  <si>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</si>
  <si>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</si>
  <si>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</si>
  <si>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</si>
  <si>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</si>
  <si>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</si>
  <si>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</si>
  <si>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</si>
  <si>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</si>
  <si>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</si>
  <si>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</si>
  <si>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</si>
  <si>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</si>
  <si>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</si>
  <si>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</si>
  <si>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</si>
  <si>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</si>
  <si>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</si>
  <si>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</si>
  <si>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</si>
  <si>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</si>
  <si>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</si>
  <si>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</si>
  <si>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</si>
  <si>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</si>
  <si>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</si>
  <si>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</si>
  <si>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</si>
  <si>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</si>
  <si>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</si>
  <si>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</si>
  <si>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</si>
  <si>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</si>
  <si>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</si>
  <si>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</si>
  <si>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</si>
  <si>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</si>
  <si>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</si>
  <si>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</si>
  <si>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</si>
  <si>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</si>
  <si>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</si>
  <si>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</si>
  <si>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</si>
  <si>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</si>
  <si>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</si>
  <si>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</si>
  <si>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</si>
  <si>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</si>
  <si>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</si>
  <si>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</si>
  <si>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</si>
  <si>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</si>
  <si>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</si>
  <si>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</si>
  <si>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</si>
  <si>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</si>
  <si>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</si>
  <si>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</si>
  <si>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</si>
  <si>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</si>
  <si>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</si>
  <si>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</si>
  <si>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</si>
  <si>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</si>
  <si>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</si>
  <si>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</si>
  <si>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</si>
  <si>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</si>
  <si>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</si>
  <si>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</si>
  <si>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</si>
  <si>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</si>
  <si>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</si>
  <si>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</si>
  <si>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</si>
  <si>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</si>
  <si>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</si>
  <si>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</si>
  <si>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</si>
  <si>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</si>
  <si>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</si>
  <si>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</si>
  <si>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</si>
  <si>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</si>
  <si>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</si>
  <si>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</si>
  <si>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</si>
  <si>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</si>
  <si>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</si>
  <si>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</si>
  <si>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</si>
  <si>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</si>
  <si>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</si>
  <si>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</si>
  <si>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</si>
  <si>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</si>
  <si>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</si>
  <si>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</si>
  <si>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</si>
  <si>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</si>
  <si>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</si>
  <si>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</si>
  <si>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</si>
  <si>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</si>
  <si>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</si>
  <si>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</si>
  <si>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</si>
  <si>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</si>
  <si>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</si>
  <si>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</si>
  <si>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</si>
  <si>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</si>
  <si>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</si>
  <si>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</si>
  <si>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</si>
  <si>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</si>
  <si>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</si>
  <si>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</si>
  <si>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</si>
  <si>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</si>
  <si>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</si>
  <si>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</si>
  <si>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</si>
  <si>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</si>
  <si>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</si>
  <si>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</si>
  <si>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</si>
  <si>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</si>
  <si>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</si>
  <si>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</si>
  <si>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</si>
  <si>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</si>
  <si>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</si>
  <si>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</si>
  <si>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</si>
  <si>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</si>
  <si>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</si>
  <si>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</si>
  <si>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</si>
  <si>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</si>
  <si>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</si>
  <si>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</si>
  <si>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</si>
  <si>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</si>
  <si>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</si>
  <si>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</si>
  <si>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</si>
  <si>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</si>
  <si>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</si>
  <si>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</si>
  <si>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</si>
  <si>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</si>
  <si>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</si>
  <si>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</si>
  <si>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</si>
  <si>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</si>
  <si>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</si>
  <si>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</si>
  <si>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</si>
  <si>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</si>
  <si>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</si>
  <si>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</si>
  <si>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</si>
  <si>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</si>
  <si>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</si>
  <si>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</si>
  <si>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</si>
  <si>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</si>
  <si>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</si>
  <si>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</si>
  <si>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</si>
  <si>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</si>
  <si>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</si>
  <si>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</si>
  <si>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</si>
  <si>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</si>
  <si>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</si>
  <si>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</si>
  <si>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</si>
  <si>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</si>
  <si>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</si>
  <si>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</si>
  <si>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</si>
  <si>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</si>
  <si>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</si>
  <si>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</si>
  <si>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</si>
  <si>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</si>
  <si>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</si>
  <si>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</si>
  <si>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</si>
  <si>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</si>
  <si>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</si>
  <si>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</si>
  <si>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</si>
  <si>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</si>
  <si>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</si>
  <si>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</si>
  <si>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</si>
  <si>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</si>
  <si>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</si>
  <si>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</si>
  <si>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</si>
  <si>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</si>
  <si>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</si>
  <si>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</si>
  <si>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</si>
  <si>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</si>
  <si>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</si>
  <si>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</si>
  <si>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</si>
  <si>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</si>
  <si>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</si>
  <si>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</si>
  <si>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</si>
  <si>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</si>
  <si>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</si>
  <si>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</si>
  <si>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</si>
  <si>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</si>
  <si>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</si>
  <si>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</si>
  <si>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</si>
  <si>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</si>
  <si>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</si>
  <si>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</si>
  <si>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</si>
  <si>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</si>
  <si>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</si>
  <si>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</si>
  <si>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</si>
  <si>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</si>
  <si>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</si>
  <si>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</si>
  <si>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</si>
  <si>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</si>
  <si>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</si>
  <si>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</si>
  <si>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</si>
  <si>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</si>
  <si>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</si>
  <si>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</si>
  <si>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</si>
  <si>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</si>
  <si>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</si>
  <si>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</si>
  <si>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</si>
  <si>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</si>
  <si>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</si>
  <si>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</si>
  <si>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</si>
  <si>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</si>
  <si>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</si>
  <si>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</si>
  <si>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</si>
  <si>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</si>
  <si>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</si>
  <si>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</si>
  <si>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</si>
  <si>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</si>
  <si>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</si>
  <si>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</si>
  <si>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</si>
  <si>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</si>
  <si>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</si>
  <si>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</si>
  <si>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</si>
  <si>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</si>
  <si>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</si>
  <si>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</si>
  <si>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</si>
  <si>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</si>
  <si>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</si>
  <si>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</si>
  <si>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</si>
  <si>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</si>
  <si>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</si>
  <si>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</si>
  <si>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</si>
  <si>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</si>
  <si>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</si>
  <si>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</si>
  <si>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</si>
  <si>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</si>
  <si>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</si>
  <si>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</si>
  <si>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</si>
  <si>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</si>
  <si>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</si>
  <si>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</si>
  <si>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</si>
  <si>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</si>
  <si>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</si>
  <si>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</si>
  <si>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</si>
  <si>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</si>
  <si>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</si>
  <si>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</si>
  <si>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</si>
  <si>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</si>
  <si>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</si>
  <si>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</si>
  <si>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</si>
  <si>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</si>
  <si>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</si>
  <si>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</si>
  <si>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</si>
  <si>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</si>
  <si>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</si>
  <si>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</si>
  <si>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</si>
  <si>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</si>
  <si>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</si>
  <si>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</si>
  <si>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</si>
  <si>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</si>
  <si>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</si>
  <si>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</si>
  <si>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</si>
  <si>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</si>
  <si>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</si>
  <si>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</si>
  <si>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</si>
  <si>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</si>
  <si>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</si>
  <si>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</si>
  <si>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</si>
  <si>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</si>
  <si>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</si>
  <si>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</si>
  <si>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</si>
  <si>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</si>
  <si>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</si>
  <si>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</si>
  <si>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</si>
  <si>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</si>
  <si>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</si>
  <si>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</si>
  <si>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</si>
  <si>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</si>
  <si>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</si>
  <si>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</si>
  <si>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</si>
  <si>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</si>
  <si>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</si>
  <si>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</si>
  <si>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</si>
  <si>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</si>
  <si>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</si>
  <si>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</si>
  <si>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</si>
  <si>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</si>
  <si>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</si>
  <si>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</si>
  <si>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</si>
  <si>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</si>
  <si>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</si>
  <si>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</si>
  <si>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</si>
  <si>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</si>
  <si>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</si>
  <si>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</si>
  <si>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</si>
  <si>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</si>
  <si>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</si>
  <si>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</si>
  <si>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</si>
  <si>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</si>
  <si>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</si>
  <si>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</si>
  <si>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</si>
  <si>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</si>
  <si>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</si>
  <si>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</si>
  <si>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</si>
  <si>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</si>
  <si>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</si>
  <si>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</si>
  <si>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</si>
  <si>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</si>
  <si>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</si>
  <si>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</si>
  <si>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</si>
  <si>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</si>
  <si>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</si>
  <si>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</si>
  <si>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</si>
  <si>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</si>
  <si>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</si>
  <si>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</si>
  <si>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</si>
  <si>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</si>
  <si>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</si>
  <si>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</si>
  <si>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</si>
  <si>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</si>
  <si>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</si>
  <si>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</si>
  <si>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</si>
  <si>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</si>
  <si>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</si>
  <si>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</si>
  <si>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</si>
  <si>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</si>
  <si>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</si>
  <si>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</si>
  <si>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</si>
  <si>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</si>
  <si>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</si>
  <si>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</si>
  <si>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</si>
  <si>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</si>
  <si>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</si>
  <si>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</si>
  <si>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</si>
  <si>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</si>
  <si>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</si>
  <si>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</si>
  <si>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</si>
  <si>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</si>
  <si>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</si>
  <si>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</si>
  <si>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</si>
  <si>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</si>
  <si>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</si>
  <si>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</si>
  <si>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</si>
  <si>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</si>
  <si>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</si>
  <si>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</si>
  <si>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</si>
  <si>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</si>
  <si>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</si>
  <si>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</si>
  <si>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</si>
  <si>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</si>
  <si>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</si>
  <si>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</si>
  <si>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</si>
  <si>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</si>
  <si>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</si>
  <si>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</si>
  <si>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</si>
  <si>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</si>
  <si>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</si>
  <si>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</si>
  <si>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</si>
  <si>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</si>
  <si>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</si>
  <si>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</si>
  <si>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</si>
  <si>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</si>
  <si>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</si>
  <si>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</si>
  <si>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</si>
  <si>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</si>
  <si>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</si>
  <si>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</si>
  <si>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</si>
  <si>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</si>
  <si>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</si>
  <si>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</si>
  <si>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</si>
  <si>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</si>
  <si>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</si>
  <si>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</si>
  <si>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</si>
  <si>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</si>
  <si>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</si>
  <si>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</si>
  <si>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</si>
  <si>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</si>
  <si>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</si>
  <si>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</si>
  <si>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</si>
  <si>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</si>
  <si>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</si>
  <si>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</si>
  <si>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</si>
  <si>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</si>
  <si>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</si>
  <si>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</si>
  <si>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</si>
  <si>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</si>
  <si>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</si>
  <si>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</si>
  <si>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</si>
  <si>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</si>
  <si>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</si>
  <si>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</si>
  <si>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</si>
  <si>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</si>
  <si>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</si>
  <si>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</si>
  <si>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</si>
  <si>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</si>
  <si>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</si>
  <si>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</si>
  <si>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</si>
  <si>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</si>
  <si>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</si>
  <si>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</si>
  <si>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</si>
  <si>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</si>
  <si>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</si>
  <si>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</si>
  <si>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</si>
  <si>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</si>
  <si>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</si>
  <si>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</si>
  <si>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</si>
  <si>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</si>
  <si>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</si>
  <si>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</si>
  <si>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</si>
  <si>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</si>
  <si>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</si>
  <si>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</si>
  <si>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</si>
  <si>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</si>
  <si>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</si>
  <si>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</si>
  <si>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</si>
  <si>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</si>
  <si>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</si>
  <si>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</si>
  <si>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</si>
  <si>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</si>
  <si>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</si>
  <si>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</si>
  <si>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</si>
  <si>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</si>
  <si>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</si>
  <si>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</si>
  <si>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</si>
  <si>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</si>
  <si>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</si>
  <si>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</si>
  <si>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</si>
  <si>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</si>
  <si>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</si>
  <si>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</si>
  <si>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</si>
  <si>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</si>
  <si>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</si>
  <si>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</si>
  <si>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</si>
  <si>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</si>
  <si>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</si>
  <si>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</si>
  <si>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</si>
  <si>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</si>
  <si>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</si>
  <si>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</si>
  <si>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</si>
  <si>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</si>
  <si>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</si>
  <si>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</si>
  <si>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</si>
  <si>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</si>
  <si>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</si>
  <si>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</si>
  <si>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</si>
  <si>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</si>
  <si>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</si>
  <si>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</si>
  <si>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</si>
  <si>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</si>
  <si>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</si>
  <si>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</si>
  <si>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</si>
  <si>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</si>
  <si>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</si>
  <si>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</si>
  <si>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</si>
  <si>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</si>
  <si>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</si>
  <si>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</si>
  <si>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</si>
  <si>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</si>
  <si>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</si>
  <si>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</si>
  <si>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</si>
  <si>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</si>
  <si>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</si>
  <si>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</si>
  <si>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</si>
  <si>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</si>
  <si>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</si>
  <si>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</si>
  <si>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</si>
  <si>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</si>
  <si>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</si>
  <si>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</si>
  <si>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</si>
  <si>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</si>
  <si>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</si>
  <si>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</si>
  <si>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</si>
  <si>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</si>
  <si>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</si>
  <si>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</si>
  <si>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</si>
  <si>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</si>
  <si>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</si>
  <si>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</si>
  <si>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</si>
  <si>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</si>
  <si>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</si>
  <si>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</si>
  <si>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</si>
  <si>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</si>
  <si>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</si>
  <si>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</si>
  <si>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</si>
  <si>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</si>
  <si>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</si>
  <si>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</si>
  <si>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</si>
  <si>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</si>
  <si>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</si>
  <si>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</si>
  <si>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</si>
  <si>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</si>
  <si>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</si>
  <si>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</si>
  <si>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</si>
  <si>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</si>
  <si>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</si>
  <si>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</si>
  <si>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</si>
  <si>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</si>
  <si>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</si>
  <si>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</si>
  <si>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</si>
  <si>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</si>
  <si>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</si>
  <si>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</si>
  <si>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</si>
  <si>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</si>
  <si>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</si>
  <si>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</si>
  <si>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</si>
  <si>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</si>
  <si>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</si>
  <si>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</si>
  <si>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</si>
  <si>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</si>
  <si>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</si>
  <si>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</si>
  <si>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</si>
  <si>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</si>
  <si>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</si>
  <si>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</si>
  <si>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</si>
  <si>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</si>
  <si>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</si>
  <si>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</si>
  <si>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</si>
  <si>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</si>
  <si>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</si>
  <si>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</si>
  <si>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</si>
  <si>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</si>
  <si>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</si>
  <si>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</si>
  <si>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</si>
  <si>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</si>
  <si>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</si>
  <si>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</si>
  <si>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</si>
  <si>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</si>
  <si>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</si>
  <si>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</si>
  <si>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</si>
  <si>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</si>
  <si>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</si>
  <si>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</si>
  <si>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</si>
  <si>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</si>
  <si>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</si>
  <si>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</si>
  <si>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</si>
  <si>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</si>
  <si>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</si>
  <si>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</si>
  <si>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</si>
  <si>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</si>
  <si>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</si>
  <si>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</si>
  <si>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</si>
  <si>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</si>
  <si>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</si>
  <si>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</si>
  <si>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</si>
  <si>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</si>
  <si>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</si>
  <si>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</si>
  <si>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</si>
  <si>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</si>
  <si>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</si>
  <si>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</si>
  <si>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</si>
  <si>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</si>
  <si>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</si>
  <si>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</si>
  <si>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</si>
  <si>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</si>
  <si>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</si>
  <si>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</si>
  <si>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</si>
  <si>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</si>
  <si>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</si>
  <si>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</si>
  <si>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</si>
  <si>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</si>
  <si>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</si>
  <si>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</si>
  <si>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</si>
  <si>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</si>
  <si>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</si>
  <si>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</si>
  <si>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</si>
  <si>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</si>
  <si>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</si>
  <si>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</si>
  <si>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</si>
  <si>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</si>
  <si>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</si>
  <si>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</si>
  <si>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</si>
  <si>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</si>
  <si>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</si>
  <si>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</si>
  <si>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</si>
  <si>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</si>
  <si>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</si>
  <si>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</si>
  <si>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</si>
  <si>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</si>
  <si>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</si>
  <si>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</si>
  <si>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</si>
  <si>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</si>
  <si>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</si>
  <si>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</si>
  <si>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</si>
  <si>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</si>
  <si>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</si>
  <si>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</si>
  <si>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</si>
  <si>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</si>
  <si>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</si>
  <si>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</si>
  <si>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</si>
  <si>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</si>
  <si>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</si>
  <si>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</si>
  <si>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</si>
  <si>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</si>
  <si>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</si>
  <si>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</si>
  <si>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</si>
  <si>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</si>
  <si>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</si>
  <si>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</si>
  <si>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</si>
  <si>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</si>
  <si>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</si>
  <si>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</si>
  <si>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</si>
  <si>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</si>
  <si>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</si>
  <si>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</si>
  <si>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</si>
  <si>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</si>
  <si>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</si>
  <si>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</si>
  <si>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</si>
  <si>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</si>
  <si>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</si>
  <si>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</si>
  <si>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</si>
  <si>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</si>
  <si>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</si>
  <si>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</si>
  <si>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</si>
  <si>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</si>
  <si>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</si>
  <si>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</si>
  <si>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</si>
  <si>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</si>
  <si>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</si>
  <si>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</si>
  <si>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</si>
  <si>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</si>
  <si>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</si>
  <si>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</si>
  <si>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</si>
  <si>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</si>
  <si>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</si>
  <si>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</si>
  <si>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</si>
  <si>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</si>
  <si>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</si>
  <si>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</si>
  <si>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</si>
  <si>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</si>
  <si>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</si>
  <si>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</si>
  <si>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</si>
  <si>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</si>
  <si>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</si>
  <si>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</si>
  <si>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</si>
  <si>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</si>
  <si>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</si>
  <si>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</si>
  <si>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</si>
  <si>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</si>
  <si>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</si>
  <si>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</si>
  <si>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</si>
  <si>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</si>
  <si>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</si>
  <si>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</si>
  <si>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</si>
  <si>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</si>
  <si>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</si>
  <si>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</si>
  <si>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</si>
  <si>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</si>
  <si>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</si>
  <si>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</si>
  <si>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</si>
  <si>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</si>
  <si>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</si>
  <si>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</si>
  <si>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</si>
  <si>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</si>
  <si>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</si>
  <si>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</si>
  <si>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</si>
  <si>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</si>
  <si>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</si>
  <si>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</si>
  <si>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</si>
  <si>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</si>
  <si>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</si>
  <si>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</si>
  <si>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</si>
  <si>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</si>
  <si>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</si>
  <si>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</si>
  <si>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</si>
  <si>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</si>
  <si>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</si>
  <si>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</si>
  <si>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</si>
  <si>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</si>
  <si>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</si>
  <si>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</si>
  <si>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</si>
  <si>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</si>
  <si>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</si>
  <si>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</si>
  <si>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</si>
  <si>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</si>
  <si>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</si>
  <si>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</si>
  <si>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</si>
  <si>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</si>
  <si>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</si>
  <si>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</si>
  <si>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</si>
  <si>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</si>
  <si>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</si>
  <si>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</si>
  <si>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</si>
  <si>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</si>
  <si>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</si>
  <si>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</si>
  <si>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</si>
  <si>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</si>
  <si>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</si>
  <si>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</si>
  <si>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</si>
  <si>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</si>
  <si>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</si>
  <si>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</si>
  <si>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</si>
  <si>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</si>
  <si>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</si>
  <si>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</si>
  <si>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</si>
  <si>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</si>
  <si>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</si>
  <si>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</si>
  <si>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</si>
  <si>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</si>
  <si>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</si>
  <si>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</si>
  <si>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</si>
  <si>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</si>
  <si>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</si>
  <si>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</si>
  <si>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</si>
  <si>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</si>
  <si>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</si>
  <si>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</si>
  <si>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</si>
  <si>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</si>
  <si>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</si>
  <si>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</si>
  <si>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</si>
  <si>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</si>
  <si>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</si>
  <si>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</si>
  <si>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</si>
  <si>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</si>
  <si>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</si>
  <si>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</si>
  <si>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</si>
  <si>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</si>
  <si>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</si>
  <si>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</si>
  <si>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</si>
  <si>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</si>
  <si>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</si>
  <si>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</si>
  <si>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</si>
  <si>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</si>
  <si>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</si>
  <si>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</si>
  <si>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</si>
  <si>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</si>
  <si>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</si>
  <si>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</si>
  <si>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</si>
  <si>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</si>
  <si>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</si>
  <si>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</si>
  <si>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</si>
  <si>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</si>
  <si>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</si>
  <si>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</si>
  <si>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</si>
  <si>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</si>
  <si>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</si>
  <si>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</si>
  <si>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</si>
  <si>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</si>
  <si>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</si>
  <si>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</si>
  <si>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</si>
  <si>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</si>
  <si>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</si>
  <si>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</si>
  <si>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</si>
  <si>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</si>
  <si>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</si>
  <si>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</si>
  <si>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</si>
  <si>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</si>
  <si>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</si>
  <si>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</si>
  <si>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</si>
  <si>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</si>
  <si>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</si>
  <si>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</si>
  <si>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</si>
  <si>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</si>
  <si>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</si>
  <si>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</si>
  <si>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</si>
  <si>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</si>
  <si>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</si>
  <si>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</si>
  <si>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</si>
  <si>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</si>
  <si>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</si>
  <si>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</si>
  <si>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</si>
  <si>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</si>
  <si>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</si>
  <si>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</si>
  <si>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</si>
  <si>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</si>
  <si>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</si>
  <si>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</si>
  <si>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</si>
  <si>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</si>
  <si>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</si>
  <si>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</si>
  <si>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</si>
  <si>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</si>
  <si>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</si>
  <si>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</si>
  <si>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</si>
  <si>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</si>
  <si>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</si>
  <si>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</si>
  <si>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</si>
  <si>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</si>
  <si>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</si>
  <si>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</si>
  <si>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</si>
  <si>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</si>
  <si>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</si>
  <si>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</si>
  <si>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</si>
  <si>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</si>
  <si>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</si>
  <si>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</si>
  <si>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</si>
  <si>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</si>
  <si>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</si>
  <si>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</si>
  <si>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</si>
  <si>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</si>
  <si>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</si>
  <si>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</si>
  <si>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</si>
  <si>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</si>
  <si>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</si>
  <si>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</si>
  <si>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</si>
  <si>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</si>
  <si>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</si>
  <si>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</si>
  <si>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</si>
  <si>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</si>
  <si>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</si>
  <si>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</si>
  <si>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</si>
  <si>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</si>
  <si>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</si>
  <si>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</si>
  <si>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</si>
  <si>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</si>
  <si>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</si>
  <si>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</si>
  <si>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</si>
  <si>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</si>
  <si>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</si>
  <si>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</si>
  <si>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</si>
  <si>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</si>
  <si>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</si>
  <si>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</si>
  <si>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</si>
  <si>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</si>
  <si>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</si>
  <si>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</si>
  <si>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</si>
  <si>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</si>
  <si>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</si>
  <si>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</si>
  <si>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</si>
  <si>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</si>
  <si>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</si>
  <si>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</si>
  <si>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</si>
  <si>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</si>
  <si>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</si>
  <si>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</si>
  <si>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</si>
  <si>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</si>
  <si>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</si>
  <si>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</si>
  <si>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</si>
  <si>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</si>
  <si>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</si>
  <si>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</si>
  <si>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</si>
  <si>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</si>
  <si>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</si>
  <si>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</si>
  <si>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</si>
  <si>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</si>
  <si>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</si>
  <si>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</si>
  <si>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</si>
  <si>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</si>
  <si>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</si>
  <si>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</si>
  <si>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</si>
  <si>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</si>
  <si>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</si>
  <si>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</si>
  <si>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</si>
  <si>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</si>
  <si>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</si>
  <si>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</si>
  <si>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</si>
  <si>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</si>
  <si>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</si>
  <si>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</si>
  <si>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</si>
  <si>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</si>
  <si>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</si>
  <si>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</si>
  <si>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</si>
  <si>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</si>
  <si>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</si>
  <si>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</si>
  <si>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</si>
  <si>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</si>
  <si>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</si>
  <si>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</si>
  <si>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</si>
  <si>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</si>
  <si>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</si>
  <si>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</si>
  <si>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</si>
  <si>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</si>
  <si>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</si>
  <si>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</si>
  <si>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</si>
  <si>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</si>
  <si>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</si>
  <si>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</si>
  <si>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</si>
  <si>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</si>
  <si>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</si>
  <si>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</si>
  <si>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</si>
  <si>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</si>
  <si>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</si>
  <si>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</si>
  <si>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</si>
  <si>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</si>
  <si>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</si>
  <si>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</si>
  <si>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</si>
  <si>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</si>
  <si>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</si>
  <si>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</si>
  <si>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</si>
  <si>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</si>
  <si>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</si>
  <si>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</si>
  <si>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</si>
  <si>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</si>
  <si>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</si>
  <si>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</si>
  <si>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</si>
  <si>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</si>
  <si>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</si>
  <si>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</si>
  <si>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</si>
  <si>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</si>
  <si>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</si>
  <si>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</si>
  <si>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</si>
  <si>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</si>
  <si>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</si>
  <si>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</si>
  <si>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</si>
  <si>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</si>
  <si>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</si>
  <si>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</si>
  <si>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</si>
  <si>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</si>
  <si>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</si>
  <si>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</si>
  <si>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</si>
  <si>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</si>
  <si>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</si>
  <si>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</si>
  <si>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</si>
  <si>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</si>
  <si>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</si>
  <si>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</si>
  <si>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</si>
  <si>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</si>
  <si>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</si>
  <si>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</si>
  <si>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</si>
  <si>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</si>
  <si>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</si>
  <si>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</si>
  <si>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</si>
  <si>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</si>
  <si>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</si>
  <si>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</si>
  <si>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</si>
  <si>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</si>
  <si>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</si>
  <si>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</si>
  <si>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</si>
  <si>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</si>
  <si>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</si>
  <si>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</si>
  <si>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</si>
  <si>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</si>
  <si>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</si>
  <si>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</si>
  <si>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</si>
  <si>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</si>
  <si>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</si>
  <si>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</si>
  <si>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</si>
  <si>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</si>
  <si>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</si>
  <si>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</si>
  <si>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</si>
  <si>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</si>
  <si>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</si>
  <si>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</si>
  <si>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</si>
  <si>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</si>
  <si>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</si>
  <si>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</si>
  <si>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</si>
  <si>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</si>
  <si>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</si>
  <si>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</si>
  <si>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</si>
  <si>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</si>
  <si>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</si>
  <si>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</si>
  <si>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</si>
  <si>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</si>
  <si>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</si>
  <si>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</si>
  <si>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</si>
  <si>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</si>
  <si>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</si>
  <si>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</si>
  <si>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</si>
  <si>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</si>
  <si>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</si>
  <si>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</si>
  <si>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</si>
  <si>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</si>
  <si>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</si>
  <si>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</si>
  <si>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</si>
  <si>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</si>
  <si>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</si>
  <si>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</si>
  <si>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</si>
  <si>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</si>
  <si>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</si>
  <si>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</si>
  <si>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</si>
  <si>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</si>
  <si>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</si>
  <si>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</si>
  <si>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</si>
  <si>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</si>
  <si>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</si>
  <si>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</si>
  <si>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</si>
  <si>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</si>
  <si>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</si>
  <si>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</si>
  <si>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</si>
  <si>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</si>
  <si>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</si>
  <si>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</si>
  <si>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</si>
  <si>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</si>
  <si>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</si>
  <si>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</si>
  <si>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</si>
  <si>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</si>
  <si>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</si>
  <si>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</si>
  <si>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</si>
  <si>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</si>
  <si>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</si>
  <si>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</si>
  <si>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</si>
  <si>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</si>
  <si>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</si>
  <si>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</si>
  <si>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</si>
  <si>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</si>
  <si>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</si>
  <si>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</si>
  <si>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</si>
  <si>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</si>
  <si>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</si>
  <si>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</si>
  <si>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</si>
  <si>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</si>
  <si>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</si>
  <si>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</si>
  <si>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</si>
  <si>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</si>
  <si>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</si>
  <si>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</si>
  <si>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</si>
  <si>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</si>
  <si>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</si>
  <si>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</si>
  <si>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</si>
  <si>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</si>
  <si>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</si>
  <si>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</si>
  <si>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</si>
  <si>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</si>
  <si>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</si>
  <si>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</si>
  <si>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</si>
  <si>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</si>
  <si>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</si>
  <si>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</si>
  <si>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</si>
  <si>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</si>
  <si>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</si>
  <si>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</si>
  <si>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</si>
  <si>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</si>
  <si>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</si>
  <si>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</si>
  <si>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</si>
  <si>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</si>
  <si>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</si>
  <si>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</si>
  <si>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</si>
  <si>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</si>
  <si>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</si>
  <si>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</si>
  <si>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</si>
  <si>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</si>
  <si>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</si>
  <si>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</si>
  <si>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</si>
  <si>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</si>
  <si>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</si>
  <si>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</si>
  <si>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</si>
  <si>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</si>
  <si>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</si>
  <si>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</si>
  <si>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</si>
  <si>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</si>
  <si>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</si>
  <si>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</si>
  <si>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</si>
  <si>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</si>
  <si>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</si>
  <si>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</si>
  <si>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</si>
  <si>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</si>
  <si>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</si>
  <si>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</si>
  <si>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</si>
  <si>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</si>
  <si>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</si>
  <si>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</si>
  <si>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</si>
  <si>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</si>
  <si>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</si>
  <si>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</si>
  <si>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</si>
  <si>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</si>
  <si>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</si>
  <si>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</si>
  <si>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</si>
  <si>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</si>
  <si>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</si>
  <si>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</si>
  <si>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</si>
  <si>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</si>
  <si>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</si>
  <si>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</si>
  <si>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</si>
  <si>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</si>
  <si>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</si>
  <si>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</si>
  <si>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</si>
  <si>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</si>
  <si>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</si>
  <si>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</si>
  <si>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</si>
  <si>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</si>
  <si>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</si>
  <si>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</si>
  <si>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</si>
  <si>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</si>
  <si>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</si>
  <si>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</si>
  <si>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</si>
  <si>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</si>
  <si>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</si>
  <si>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</si>
  <si>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</si>
  <si>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</si>
  <si>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</si>
  <si>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</si>
  <si>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</si>
  <si>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</si>
  <si>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</si>
  <si>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</si>
  <si>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</si>
  <si>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</si>
  <si>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</si>
  <si>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</si>
  <si>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</si>
  <si>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</si>
  <si>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</si>
  <si>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</si>
  <si>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</si>
  <si>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</si>
  <si>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</si>
  <si>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</si>
  <si>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</si>
  <si>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</si>
  <si>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</si>
  <si>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</si>
  <si>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</si>
  <si>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</si>
  <si>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</si>
  <si>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</si>
  <si>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</si>
  <si>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</si>
  <si>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</si>
  <si>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</si>
  <si>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</si>
  <si>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</si>
  <si>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</si>
  <si>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</si>
  <si>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</si>
  <si>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</si>
  <si>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</si>
  <si>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</si>
  <si>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</si>
  <si>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</si>
  <si>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</si>
  <si>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</si>
  <si>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</si>
  <si>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</si>
  <si>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</si>
  <si>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</si>
  <si>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</si>
  <si>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</si>
  <si>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</si>
  <si>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</si>
  <si>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</si>
  <si>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</si>
  <si>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</si>
  <si>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</si>
  <si>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</si>
  <si>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</si>
  <si>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</si>
  <si>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</si>
  <si>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</si>
  <si>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</si>
  <si>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</si>
  <si>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</si>
  <si>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</si>
  <si>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</si>
  <si>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</si>
  <si>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</si>
  <si>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</si>
  <si>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</si>
  <si>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</si>
  <si>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</si>
  <si>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</si>
  <si>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</si>
  <si>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</si>
  <si>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</si>
  <si>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</si>
  <si>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</si>
  <si>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</si>
  <si>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</si>
  <si>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</si>
  <si>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</si>
  <si>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</si>
  <si>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</si>
  <si>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</si>
  <si>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</si>
  <si>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</si>
  <si>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</si>
  <si>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</si>
  <si>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</si>
  <si>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</si>
  <si>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</si>
  <si>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</si>
  <si>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</si>
  <si>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</si>
  <si>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</si>
  <si>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</si>
  <si>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</si>
  <si>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</si>
  <si>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</si>
  <si>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</si>
  <si>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</si>
  <si>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</si>
  <si>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</si>
  <si>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</si>
  <si>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</si>
  <si>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</si>
  <si>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</si>
  <si>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</si>
  <si>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</si>
  <si>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</si>
  <si>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</si>
  <si>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</si>
  <si>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</si>
  <si>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</si>
  <si>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</si>
  <si>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</si>
  <si>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</si>
  <si>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</si>
  <si>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</si>
  <si>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</si>
  <si>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</si>
  <si>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</si>
  <si>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</si>
  <si>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</si>
  <si>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</si>
  <si>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</si>
  <si>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</si>
  <si>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</si>
  <si>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</si>
  <si>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</si>
  <si>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</si>
  <si>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</si>
  <si>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</si>
  <si>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</si>
  <si>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</si>
  <si>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</si>
  <si>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</si>
  <si>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</si>
  <si>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</si>
  <si>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</si>
  <si>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</si>
  <si>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</si>
  <si>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</si>
  <si>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</si>
  <si>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</si>
  <si>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</si>
  <si>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</si>
  <si>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</si>
  <si>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</si>
  <si>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</si>
  <si>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</si>
  <si>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</si>
  <si>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</si>
  <si>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</si>
  <si>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</si>
  <si>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</si>
  <si>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</si>
  <si>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</si>
  <si>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</si>
  <si>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</si>
  <si>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</si>
  <si>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</si>
  <si>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</si>
  <si>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</si>
  <si>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</si>
  <si>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</si>
  <si>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</si>
  <si>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</si>
  <si>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</si>
  <si>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</si>
  <si>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</si>
  <si>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</si>
  <si>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</si>
  <si>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</si>
  <si>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</si>
  <si>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</si>
  <si>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</si>
  <si>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</si>
  <si>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</si>
  <si>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</si>
  <si>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</si>
  <si>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</si>
  <si>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</si>
  <si>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</si>
  <si>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</si>
  <si>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</si>
  <si>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</si>
  <si>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</si>
  <si>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</si>
  <si>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</si>
  <si>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</si>
  <si>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</si>
  <si>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</si>
  <si>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</si>
  <si>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</si>
  <si>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</si>
  <si>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</si>
  <si>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</si>
  <si>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</si>
  <si>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</si>
  <si>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</si>
  <si>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</si>
  <si>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</si>
  <si>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</si>
  <si>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</si>
  <si>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</si>
  <si>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</si>
  <si>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</si>
  <si>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</si>
  <si>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</si>
  <si>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</si>
  <si>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</si>
  <si>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</si>
  <si>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</si>
  <si>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</si>
  <si>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</si>
  <si>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</si>
  <si>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</si>
  <si>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</si>
  <si>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</si>
  <si>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</si>
  <si>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</si>
  <si>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</si>
  <si>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</si>
  <si>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</si>
  <si>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</si>
  <si>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</si>
  <si>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</si>
  <si>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</si>
  <si>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</si>
  <si>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</si>
  <si>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</si>
  <si>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</si>
  <si>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</si>
  <si>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</si>
  <si>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</si>
  <si>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</si>
  <si>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</si>
  <si>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</si>
  <si>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</si>
  <si>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</si>
  <si>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</si>
  <si>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</si>
  <si>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</si>
  <si>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</si>
  <si>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</si>
  <si>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</si>
  <si>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</si>
  <si>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</si>
  <si>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</si>
  <si>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</si>
  <si>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</si>
  <si>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</si>
  <si>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</si>
  <si>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</si>
  <si>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</si>
  <si>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</si>
  <si>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</si>
  <si>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</si>
  <si>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</si>
  <si>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</si>
  <si>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</si>
  <si>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</si>
  <si>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</si>
  <si>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</si>
  <si>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</si>
  <si>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</si>
  <si>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</si>
  <si>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</si>
  <si>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</si>
  <si>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</si>
  <si>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</si>
  <si>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</si>
  <si>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</si>
  <si>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</si>
  <si>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</si>
  <si>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</si>
  <si>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</si>
  <si>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</si>
  <si>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</si>
  <si>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</si>
  <si>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</si>
  <si>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</si>
  <si>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</si>
  <si>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</si>
  <si>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</si>
  <si>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</si>
  <si>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</si>
  <si>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</si>
  <si>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</si>
  <si>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</si>
  <si>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</si>
  <si>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</si>
  <si>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</si>
  <si>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</si>
  <si>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</si>
  <si>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</si>
  <si>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</si>
  <si>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</si>
  <si>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</si>
  <si>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</si>
  <si>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</si>
  <si>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</si>
  <si>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</si>
  <si>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</si>
  <si>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</si>
  <si>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</si>
  <si>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</si>
  <si>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</si>
  <si>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</si>
  <si>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</si>
  <si>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</si>
  <si>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</si>
  <si>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</si>
  <si>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</si>
  <si>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</si>
  <si>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</si>
  <si>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</si>
  <si>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</si>
  <si>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</si>
  <si>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</si>
  <si>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</si>
  <si>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</si>
  <si>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</si>
  <si>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</si>
  <si>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</si>
  <si>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</si>
  <si>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</si>
  <si>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</si>
  <si>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</si>
  <si>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</si>
  <si>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</si>
  <si>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</si>
  <si>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</si>
  <si>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</si>
  <si>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</si>
  <si>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</si>
  <si>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</si>
  <si>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</si>
  <si>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</si>
  <si>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</si>
  <si>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</si>
  <si>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</si>
  <si>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</si>
  <si>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</si>
  <si>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</si>
  <si>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</si>
  <si>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</si>
  <si>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</si>
  <si>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</si>
  <si>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</si>
  <si>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</si>
  <si>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</si>
  <si>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</si>
  <si>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</si>
  <si>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</si>
  <si>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</si>
  <si>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</si>
  <si>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</si>
  <si>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</si>
  <si>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</si>
  <si>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</si>
  <si>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</si>
  <si>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</si>
  <si>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</si>
  <si>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</si>
  <si>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</si>
  <si>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</si>
  <si>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</si>
  <si>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</si>
  <si>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</si>
  <si>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</si>
  <si>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</si>
  <si>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</si>
  <si>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</si>
  <si>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</si>
  <si>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</si>
  <si>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</si>
  <si>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</si>
  <si>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</si>
  <si>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</si>
  <si>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</si>
  <si>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</si>
  <si>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</si>
  <si>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</si>
  <si>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</si>
  <si>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</si>
  <si>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</si>
  <si>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</si>
  <si>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</si>
  <si>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</si>
  <si>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</si>
  <si>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</si>
  <si>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</si>
  <si>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</si>
  <si>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</si>
  <si>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</si>
  <si>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</si>
  <si>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</si>
  <si>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</si>
  <si>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</si>
  <si>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</si>
  <si>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</si>
  <si>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</si>
  <si>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</si>
  <si>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</si>
  <si>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</si>
  <si>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</si>
  <si>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</si>
  <si>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</si>
  <si>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</si>
  <si>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</si>
  <si>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</si>
  <si>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</si>
  <si>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</si>
  <si>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</si>
  <si>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</si>
  <si>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</si>
  <si>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</si>
  <si>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</si>
  <si>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</si>
  <si>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</si>
  <si>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</si>
  <si>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</si>
  <si>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</si>
  <si>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</si>
  <si>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</si>
  <si>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</si>
  <si>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</si>
  <si>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</si>
  <si>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</si>
  <si>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</si>
  <si>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</si>
  <si>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</si>
  <si>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</si>
  <si>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</si>
  <si>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</si>
  <si>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</si>
  <si>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</si>
  <si>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</si>
  <si>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</si>
  <si>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</si>
  <si>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</si>
  <si>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</si>
  <si>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</si>
  <si>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</si>
  <si>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</si>
  <si>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</si>
  <si>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</si>
  <si>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</si>
  <si>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</si>
  <si>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</si>
  <si>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</si>
  <si>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</si>
  <si>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</si>
  <si>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</si>
  <si>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</si>
  <si>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</si>
  <si>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</si>
  <si>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</si>
  <si>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</si>
  <si>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</si>
  <si>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</si>
  <si>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</si>
  <si>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</si>
  <si>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</si>
  <si>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</si>
  <si>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</si>
  <si>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</si>
  <si>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</si>
  <si>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</si>
  <si>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</si>
  <si>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</si>
  <si>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</si>
  <si>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</si>
  <si>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</si>
  <si>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</si>
  <si>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</si>
  <si>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</si>
  <si>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</si>
  <si>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</si>
  <si>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</si>
  <si>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</si>
  <si>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</si>
  <si>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</si>
  <si>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</si>
  <si>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</si>
  <si>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</si>
  <si>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</si>
  <si>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</si>
  <si>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</si>
  <si>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</si>
  <si>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</si>
  <si>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</si>
  <si>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</si>
  <si>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</si>
  <si>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</si>
  <si>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</si>
  <si>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</si>
  <si>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</si>
  <si>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</si>
  <si>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</si>
  <si>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</si>
  <si>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</si>
  <si>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</si>
  <si>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</si>
  <si>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</si>
  <si>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</si>
  <si>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</si>
  <si>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</si>
  <si>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</si>
  <si>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</si>
  <si>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</si>
  <si>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</si>
  <si>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</si>
  <si>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</si>
  <si>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</si>
  <si>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</si>
  <si>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</si>
  <si>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</si>
  <si>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</si>
  <si>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</si>
  <si>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</si>
  <si>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</si>
  <si>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</si>
  <si>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</si>
  <si>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</si>
  <si>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</si>
  <si>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</si>
  <si>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</si>
  <si>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</si>
  <si>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</si>
  <si>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</si>
  <si>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</si>
  <si>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</si>
  <si>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</si>
  <si>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</si>
  <si>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</si>
  <si>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</si>
  <si>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</si>
  <si>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</si>
  <si>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</si>
  <si>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</si>
  <si>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</si>
  <si>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</si>
  <si>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</si>
  <si>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</si>
  <si>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</si>
  <si>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</si>
  <si>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</si>
  <si>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</si>
  <si>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</si>
  <si>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</si>
  <si>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</si>
  <si>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</si>
  <si>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</si>
  <si>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</si>
  <si>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</si>
  <si>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</si>
  <si>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</si>
  <si>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</si>
  <si>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</si>
  <si>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</si>
  <si>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</si>
  <si>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</si>
  <si>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</si>
  <si>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</si>
  <si>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</si>
  <si>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</si>
  <si>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</si>
  <si>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</si>
  <si>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</si>
  <si>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</si>
  <si>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</si>
  <si>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</si>
  <si>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</si>
  <si>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</si>
  <si>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</si>
  <si>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</si>
  <si>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</si>
  <si>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</si>
  <si>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</si>
  <si>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</si>
  <si>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</si>
  <si>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</si>
  <si>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</si>
  <si>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</si>
  <si>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</si>
  <si>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</si>
  <si>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</si>
  <si>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</si>
  <si>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</si>
  <si>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</si>
  <si>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</si>
  <si>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</si>
  <si>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</si>
  <si>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</si>
  <si>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</si>
  <si>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</si>
  <si>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</si>
  <si>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</si>
  <si>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</si>
  <si>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</si>
  <si>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</si>
  <si>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</si>
  <si>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</si>
  <si>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</si>
  <si>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</si>
  <si>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</si>
  <si>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</si>
  <si>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</si>
  <si>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</si>
  <si>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</si>
  <si>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</si>
  <si>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</si>
  <si>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</si>
  <si>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</si>
  <si>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</si>
  <si>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</si>
  <si>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</si>
  <si>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</si>
  <si>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</si>
  <si>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</si>
  <si>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</si>
  <si>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</si>
  <si>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</si>
  <si>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</si>
  <si>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</si>
  <si>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</si>
  <si>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</si>
  <si>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</si>
  <si>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</si>
  <si>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</si>
  <si>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</si>
  <si>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</si>
  <si>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</si>
  <si>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</si>
  <si>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</si>
  <si>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</si>
  <si>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</si>
  <si>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</si>
  <si>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</si>
  <si>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</si>
  <si>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</si>
  <si>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</si>
  <si>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</si>
  <si>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</si>
  <si>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</si>
  <si>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</si>
  <si>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</si>
  <si>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</si>
  <si>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</si>
  <si>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</si>
  <si>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</si>
  <si>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</si>
  <si>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</si>
  <si>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</si>
  <si>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</si>
  <si>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</si>
  <si>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</si>
  <si>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</si>
  <si>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</si>
  <si>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</si>
  <si>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</si>
  <si>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</si>
  <si>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</si>
  <si>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</si>
  <si>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</si>
  <si>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</si>
  <si>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</si>
  <si>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</si>
  <si>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</si>
  <si>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</si>
  <si>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</si>
  <si>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</si>
  <si>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</si>
  <si>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</si>
  <si>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</si>
  <si>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</si>
  <si>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</si>
  <si>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</si>
  <si>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</si>
  <si>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</si>
  <si>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</si>
  <si>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</si>
  <si>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</si>
  <si>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</si>
  <si>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</si>
  <si>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</si>
  <si>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</si>
  <si>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</si>
  <si>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</si>
  <si>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</si>
  <si>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</si>
  <si>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</si>
  <si>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</si>
  <si>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</si>
  <si>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</si>
  <si>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</si>
  <si>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</si>
  <si>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</si>
  <si>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</si>
  <si>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</si>
  <si>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</si>
  <si>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</si>
  <si>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</si>
  <si>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</si>
  <si>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</si>
  <si>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</si>
  <si>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</si>
  <si>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</si>
  <si>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</si>
  <si>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</si>
  <si>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</si>
  <si>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</si>
  <si>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</si>
  <si>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</si>
  <si>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</si>
  <si>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</si>
  <si>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</si>
  <si>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</si>
  <si>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</si>
  <si>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</si>
  <si>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</si>
  <si>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</si>
  <si>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</si>
  <si>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</si>
  <si>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</si>
  <si>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</si>
  <si>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</si>
  <si>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</si>
  <si>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</si>
  <si>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</si>
  <si>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</si>
  <si>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</si>
  <si>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</si>
  <si>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</si>
  <si>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</si>
  <si>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</si>
  <si>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</si>
  <si>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</si>
  <si>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</si>
  <si>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</si>
  <si>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</si>
  <si>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</si>
  <si>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</si>
  <si>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</si>
  <si>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</si>
  <si>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</si>
  <si>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</si>
  <si>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</si>
  <si>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</si>
  <si>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</si>
  <si>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</si>
  <si>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</si>
  <si>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</si>
  <si>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</si>
  <si>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</si>
  <si>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</si>
  <si>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</si>
  <si>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</si>
  <si>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</si>
  <si>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</si>
  <si>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</si>
  <si>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</si>
  <si>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</si>
  <si>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</si>
  <si>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</si>
  <si>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</si>
  <si>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</si>
  <si>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</si>
  <si>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</si>
  <si>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</si>
  <si>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</si>
  <si>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</si>
  <si>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</si>
  <si>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</si>
  <si>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</si>
  <si>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</si>
  <si>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</si>
  <si>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</si>
  <si>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</si>
  <si>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</si>
  <si>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</si>
  <si>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</si>
  <si>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</si>
  <si>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</si>
  <si>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</si>
  <si>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</si>
  <si>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</si>
  <si>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</si>
  <si>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</si>
  <si>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</si>
  <si>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</si>
  <si>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</si>
  <si>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</si>
  <si>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</si>
  <si>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</si>
  <si>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</si>
  <si>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</si>
  <si>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</si>
  <si>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</si>
  <si>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</si>
  <si>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</si>
  <si>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</si>
  <si>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</si>
  <si>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</si>
  <si>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</si>
  <si>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</si>
  <si>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</si>
  <si>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</si>
  <si>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</si>
  <si>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</si>
  <si>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</si>
  <si>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</si>
  <si>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</si>
  <si>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</si>
  <si>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</si>
  <si>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</si>
  <si>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</si>
  <si>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</si>
  <si>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</si>
  <si>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</si>
  <si>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</si>
  <si>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</si>
  <si>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</si>
  <si>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</si>
  <si>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</si>
  <si>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</si>
  <si>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</si>
  <si>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</si>
  <si>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</si>
  <si>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</si>
  <si>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</si>
  <si>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</si>
  <si>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</si>
  <si>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</si>
  <si>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</si>
  <si>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</si>
  <si>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</si>
  <si>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</si>
  <si>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</si>
  <si>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</si>
  <si>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</si>
  <si>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</si>
  <si>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</si>
  <si>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</si>
  <si>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</si>
  <si>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</si>
  <si>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</si>
  <si>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</si>
  <si>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</si>
  <si>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</si>
  <si>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</si>
  <si>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</si>
  <si>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</si>
  <si>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</si>
  <si>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</si>
  <si>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</si>
  <si>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</si>
  <si>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</si>
  <si>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</si>
  <si>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</si>
  <si>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</si>
  <si>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</si>
  <si>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</si>
  <si>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</si>
  <si>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</si>
  <si>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</si>
  <si>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</si>
  <si>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</si>
  <si>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</si>
  <si>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</si>
  <si>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</si>
  <si>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</si>
  <si>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</si>
  <si>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</si>
  <si>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</si>
  <si>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</si>
  <si>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</si>
  <si>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</si>
  <si>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</si>
  <si>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</si>
  <si>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</si>
  <si>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</si>
  <si>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</si>
  <si>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</si>
  <si>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</si>
  <si>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</si>
  <si>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</si>
  <si>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</si>
  <si>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</si>
  <si>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</si>
  <si>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</si>
  <si>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</si>
  <si>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</si>
  <si>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</si>
  <si>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</si>
  <si>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</si>
  <si>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</si>
  <si>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</si>
  <si>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</si>
  <si>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</si>
  <si>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</si>
  <si>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</si>
  <si>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</si>
  <si>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</si>
  <si>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</si>
  <si>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</si>
  <si>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</si>
  <si>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</si>
  <si>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</si>
  <si>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</si>
  <si>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</si>
  <si>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</si>
  <si>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</si>
  <si>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</si>
  <si>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</si>
  <si>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</si>
  <si>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</si>
  <si>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</si>
  <si>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</si>
  <si>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</si>
  <si>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</si>
  <si>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</si>
  <si>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</si>
  <si>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</si>
  <si>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</si>
  <si>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</si>
  <si>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</si>
  <si>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</si>
  <si>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</si>
  <si>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</si>
  <si>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</si>
  <si>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</si>
  <si>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</si>
  <si>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</si>
  <si>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</si>
  <si>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</si>
  <si>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</si>
  <si>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</si>
  <si>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</si>
  <si>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</si>
  <si>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</si>
  <si>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</si>
  <si>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</si>
  <si>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</si>
  <si>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</si>
  <si>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</si>
  <si>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</si>
  <si>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</si>
  <si>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</si>
  <si>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</si>
  <si>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</si>
  <si>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</si>
  <si>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</si>
  <si>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</si>
  <si>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</si>
  <si>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</si>
  <si>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</si>
  <si>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</si>
  <si>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</si>
  <si>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</si>
  <si>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</si>
  <si>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</si>
  <si>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</si>
  <si>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</si>
  <si>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</si>
  <si>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</si>
  <si>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</si>
  <si>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</si>
  <si>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</si>
  <si>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</si>
  <si>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</si>
  <si>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</si>
  <si>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</si>
  <si>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</si>
  <si>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</si>
  <si>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</si>
  <si>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</si>
  <si>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</si>
  <si>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</si>
  <si>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</si>
  <si>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</si>
  <si>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</si>
  <si>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</si>
  <si>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</si>
  <si>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</si>
  <si>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</si>
  <si>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</si>
  <si>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</si>
  <si>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</si>
  <si>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</si>
  <si>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</si>
  <si>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</si>
  <si>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</si>
  <si>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</si>
  <si>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</si>
  <si>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</si>
  <si>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</si>
  <si>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</si>
  <si>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</si>
  <si>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</si>
  <si>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</si>
  <si>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</si>
  <si>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</si>
  <si>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</si>
  <si>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</si>
  <si>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</si>
  <si>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</si>
  <si>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</si>
  <si>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</si>
  <si>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</si>
  <si>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</si>
  <si>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</si>
  <si>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</si>
  <si>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</si>
  <si>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</si>
  <si>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</si>
  <si>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</si>
  <si>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</si>
  <si>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</si>
  <si>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</si>
  <si>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</si>
  <si>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</si>
  <si>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</si>
  <si>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</si>
  <si>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</si>
  <si>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</si>
  <si>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</si>
  <si>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</si>
  <si>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</si>
  <si>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</si>
  <si>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</si>
  <si>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</si>
  <si>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</si>
  <si>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</si>
  <si>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</si>
  <si>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</si>
  <si>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</si>
  <si>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</si>
  <si>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</si>
  <si>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</si>
  <si>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</si>
  <si>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</si>
  <si>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</si>
  <si>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</si>
  <si>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</si>
  <si>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</si>
  <si>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</si>
  <si>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</si>
  <si>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</si>
  <si>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</si>
  <si>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</si>
  <si>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</si>
  <si>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</si>
  <si>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</si>
  <si>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</si>
  <si>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</si>
  <si>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</si>
  <si>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</si>
  <si>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</si>
  <si>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</si>
  <si>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</si>
  <si>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</si>
  <si>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</si>
  <si>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</si>
  <si>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</si>
  <si>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</si>
  <si>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</si>
  <si>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</si>
  <si>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</si>
  <si>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</si>
  <si>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</si>
  <si>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</si>
  <si>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</si>
  <si>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</si>
  <si>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</si>
  <si>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</si>
  <si>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</si>
  <si>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</si>
  <si>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</si>
  <si>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</si>
  <si>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</si>
  <si>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</si>
  <si>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</si>
  <si>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</si>
  <si>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</si>
  <si>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</si>
  <si>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</si>
  <si>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</si>
  <si>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</si>
  <si>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</si>
  <si>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</si>
  <si>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</si>
  <si>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</si>
  <si>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</si>
  <si>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</si>
  <si>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</si>
  <si>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</si>
  <si>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</si>
  <si>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</si>
  <si>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</si>
  <si>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</si>
  <si>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</si>
  <si>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</si>
  <si>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</si>
  <si>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</si>
  <si>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</si>
  <si>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</si>
  <si>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</si>
  <si>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</si>
  <si>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</si>
  <si>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</si>
  <si>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</si>
  <si>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</si>
  <si>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</si>
  <si>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</si>
  <si>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</si>
  <si>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</si>
  <si>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</si>
  <si>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</si>
  <si>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</si>
  <si>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</si>
  <si>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</si>
  <si>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</si>
  <si>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</si>
  <si>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</si>
  <si>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</si>
  <si>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</si>
  <si>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</si>
  <si>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</si>
  <si>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</si>
  <si>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</si>
  <si>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</si>
  <si>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</si>
  <si>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</si>
  <si>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</si>
  <si>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</si>
  <si>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</si>
  <si>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</si>
  <si>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</si>
  <si>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</si>
  <si>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</si>
  <si>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</si>
  <si>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</si>
  <si>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</si>
  <si>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</si>
  <si>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</si>
  <si>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</si>
  <si>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</si>
  <si>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</si>
  <si>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</si>
  <si>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</si>
  <si>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</si>
  <si>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</si>
  <si>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</si>
  <si>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</si>
  <si>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</si>
  <si>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</si>
  <si>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</si>
  <si>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</si>
  <si>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</si>
  <si>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</si>
  <si>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</si>
  <si>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</si>
  <si>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</si>
  <si>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</si>
  <si>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</si>
  <si>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</si>
  <si>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</si>
  <si>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</si>
  <si>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</si>
  <si>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</si>
  <si>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</si>
  <si>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</si>
  <si>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</si>
  <si>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</si>
  <si>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</si>
  <si>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</si>
  <si>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</si>
  <si>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</si>
  <si>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</si>
  <si>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</si>
  <si>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</si>
  <si>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</si>
  <si>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</si>
  <si>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</si>
  <si>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</si>
  <si>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</si>
  <si>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</si>
  <si>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</si>
  <si>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</si>
  <si>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</si>
  <si>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</si>
  <si>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</si>
  <si>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</si>
  <si>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</si>
  <si>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</si>
  <si>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</si>
  <si>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</si>
  <si>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</si>
  <si>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</si>
  <si>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</si>
  <si>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</si>
  <si>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</si>
  <si>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</si>
  <si>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</si>
  <si>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</si>
  <si>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</si>
  <si>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</si>
  <si>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</si>
  <si>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</si>
  <si>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</si>
  <si>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</si>
  <si>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</si>
  <si>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</si>
  <si>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</si>
  <si>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</si>
  <si>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</si>
  <si>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</si>
  <si>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</si>
  <si>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</si>
  <si>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</si>
  <si>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</si>
  <si>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</si>
  <si>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</si>
  <si>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</si>
  <si>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</si>
  <si>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</si>
  <si>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</si>
  <si>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</si>
  <si>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</si>
  <si>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</si>
  <si>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</si>
  <si>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</si>
  <si>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</si>
  <si>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</si>
  <si>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</si>
  <si>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</si>
  <si>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</si>
  <si>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</si>
  <si>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</si>
  <si>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</si>
  <si>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</si>
  <si>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</si>
  <si>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</si>
  <si>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</si>
  <si>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</si>
  <si>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</si>
  <si>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</si>
  <si>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</si>
  <si>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</si>
  <si>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</si>
  <si>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</si>
  <si>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</si>
  <si>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</si>
  <si>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</si>
  <si>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</si>
  <si>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</si>
  <si>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</si>
  <si>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</si>
  <si>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</si>
  <si>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</si>
  <si>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</si>
  <si>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</si>
  <si>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</si>
  <si>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</si>
  <si>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</si>
  <si>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</si>
  <si>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</si>
  <si>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</si>
  <si>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</si>
  <si>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</si>
  <si>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</si>
  <si>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</si>
  <si>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</si>
  <si>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</si>
  <si>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</si>
  <si>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</si>
  <si>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</si>
  <si>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</si>
  <si>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</si>
  <si>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</si>
  <si>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</si>
  <si>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</si>
  <si>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</si>
  <si>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</si>
  <si>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</si>
  <si>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</si>
  <si>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</si>
  <si>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</si>
  <si>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</si>
  <si>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</si>
  <si>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</si>
  <si>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</si>
  <si>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</si>
  <si>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</si>
  <si>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</si>
  <si>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</si>
  <si>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</si>
  <si>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</si>
  <si>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</si>
  <si>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</si>
  <si>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</si>
  <si>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</si>
  <si>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</si>
  <si>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</si>
  <si>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</si>
  <si>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</si>
  <si>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</si>
  <si>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</si>
  <si>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</si>
  <si>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</si>
  <si>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</si>
  <si>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</si>
  <si>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</si>
  <si>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</si>
  <si>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</si>
  <si>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</si>
  <si>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</si>
  <si>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</si>
  <si>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</si>
  <si>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</si>
  <si>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</si>
  <si>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</si>
  <si>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</si>
  <si>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</si>
  <si>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</si>
  <si>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</si>
  <si>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</si>
  <si>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</si>
  <si>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</si>
  <si>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</si>
  <si>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</si>
  <si>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</si>
  <si>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</si>
  <si>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</si>
  <si>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</si>
  <si>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</si>
  <si>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</si>
  <si>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</si>
  <si>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</si>
  <si>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</si>
  <si>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</si>
  <si>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</si>
  <si>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</si>
  <si>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</si>
  <si>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</si>
  <si>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</si>
  <si>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</si>
  <si>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</si>
  <si>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</si>
  <si>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</si>
  <si>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</si>
  <si>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</si>
  <si>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</si>
  <si>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</si>
  <si>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</si>
  <si>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</si>
  <si>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</si>
  <si>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</si>
  <si>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</si>
  <si>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</si>
  <si>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</si>
  <si>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</si>
  <si>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</si>
  <si>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</si>
  <si>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</si>
  <si>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</si>
  <si>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</si>
  <si>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</si>
  <si>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</si>
  <si>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</si>
  <si>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</si>
  <si>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</si>
  <si>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</si>
  <si>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</si>
  <si>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</si>
  <si>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</si>
  <si>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</si>
  <si>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</si>
  <si>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</si>
  <si>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</si>
  <si>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</si>
  <si>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</si>
  <si>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</si>
  <si>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</si>
  <si>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</si>
  <si>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</si>
  <si>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</si>
  <si>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</si>
  <si>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</si>
  <si>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</si>
  <si>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</si>
  <si>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</si>
  <si>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</si>
  <si>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</si>
  <si>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</si>
  <si>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</si>
  <si>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</si>
  <si>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</si>
  <si>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</si>
  <si>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</si>
  <si>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</si>
  <si>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</si>
  <si>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</si>
  <si>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</si>
  <si>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</si>
  <si>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</si>
  <si>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</si>
  <si>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</si>
  <si>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</si>
  <si>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</si>
  <si>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</si>
  <si>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</si>
  <si>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</si>
  <si>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</si>
  <si>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</si>
  <si>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</si>
  <si>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</si>
  <si>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</si>
  <si>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</si>
  <si>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</si>
  <si>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</si>
  <si>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</si>
  <si>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</si>
  <si>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</si>
  <si>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</si>
  <si>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</si>
  <si>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</si>
  <si>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</si>
  <si>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</si>
  <si>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</si>
  <si>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</si>
  <si>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</si>
  <si>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</si>
  <si>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</si>
  <si>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</si>
  <si>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</si>
  <si>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</si>
  <si>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</si>
  <si>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</si>
  <si>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</si>
  <si>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</si>
  <si>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</si>
  <si>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</si>
  <si>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</si>
  <si>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</si>
  <si>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</si>
  <si>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</si>
  <si>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</si>
  <si>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</si>
  <si>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</si>
  <si>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</si>
  <si>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</si>
  <si>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</si>
  <si>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</si>
  <si>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</si>
  <si>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</si>
  <si>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</si>
  <si>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</si>
  <si>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</si>
  <si>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</si>
  <si>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</si>
  <si>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</si>
  <si>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</si>
  <si>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</si>
  <si>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</si>
  <si>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</si>
  <si>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</si>
  <si>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</si>
  <si>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</si>
  <si>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</si>
  <si>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</si>
  <si>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</si>
  <si>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</si>
  <si>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</si>
  <si>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</si>
  <si>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</si>
  <si>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</si>
  <si>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</si>
  <si>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</si>
  <si>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</si>
  <si>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</si>
  <si>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</si>
  <si>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</si>
  <si>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</si>
  <si>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</si>
  <si>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</si>
  <si>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</si>
  <si>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</si>
  <si>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</si>
  <si>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</si>
  <si>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</si>
  <si>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</si>
  <si>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</si>
  <si>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</si>
  <si>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</si>
  <si>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</si>
  <si>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</si>
  <si>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</si>
  <si>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</si>
  <si>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</si>
  <si>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</si>
  <si>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</si>
  <si>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</si>
  <si>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</si>
  <si>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</si>
  <si>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</si>
  <si>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</si>
  <si>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</si>
  <si>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</si>
  <si>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</si>
  <si>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</si>
  <si>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</si>
  <si>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</si>
  <si>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</si>
  <si>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</si>
  <si>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</si>
  <si>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</si>
  <si>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</si>
  <si>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</si>
  <si>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</si>
  <si>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</si>
  <si>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</si>
  <si>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</si>
  <si>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</si>
  <si>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</si>
  <si>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</si>
  <si>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</si>
  <si>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</si>
  <si>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</si>
  <si>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</si>
  <si>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</si>
  <si>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</si>
  <si>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</si>
  <si>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</si>
  <si>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</si>
  <si>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</si>
  <si>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</si>
  <si>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</si>
  <si>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</si>
  <si>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</si>
  <si>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</si>
  <si>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</si>
  <si>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</si>
  <si>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</si>
  <si>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</si>
  <si>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</si>
  <si>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</si>
  <si>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</si>
  <si>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</si>
  <si>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</si>
  <si>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</si>
  <si>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</si>
  <si>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</si>
  <si>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</si>
  <si>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</si>
  <si>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</si>
  <si>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</si>
  <si>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</si>
  <si>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</si>
  <si>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</si>
  <si>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</si>
  <si>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</si>
  <si>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</si>
  <si>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</si>
  <si>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</si>
  <si>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</si>
  <si>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</si>
  <si>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</si>
  <si>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</si>
  <si>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</si>
  <si>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</si>
  <si>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</si>
  <si>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</si>
  <si>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</si>
  <si>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</si>
  <si>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</si>
  <si>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</si>
  <si>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</si>
  <si>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</si>
  <si>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</si>
  <si>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</si>
  <si>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</si>
  <si>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</si>
  <si>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</si>
  <si>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</si>
  <si>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</si>
  <si>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</si>
  <si>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</si>
  <si>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</si>
  <si>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</si>
  <si>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</si>
  <si>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</si>
  <si>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</si>
  <si>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</si>
  <si>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</si>
  <si>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</si>
  <si>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</si>
  <si>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</si>
  <si>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</si>
  <si>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</si>
  <si>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</si>
  <si>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</si>
  <si>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</si>
  <si>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</si>
  <si>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</si>
  <si>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</si>
  <si>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</si>
  <si>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</si>
  <si>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</si>
  <si>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</si>
  <si>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</si>
  <si>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</si>
  <si>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</si>
  <si>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</si>
  <si>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</si>
  <si>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</si>
  <si>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</si>
  <si>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</si>
  <si>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</si>
  <si>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</si>
  <si>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</si>
  <si>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</si>
  <si>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</si>
  <si>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</si>
  <si>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</si>
  <si>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</si>
  <si>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</si>
  <si>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</si>
  <si>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</si>
  <si>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</si>
  <si>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</si>
  <si>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</si>
  <si>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</si>
  <si>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</si>
  <si>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</si>
  <si>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</si>
  <si>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</si>
  <si>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</si>
  <si>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</si>
  <si>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</si>
  <si>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</si>
  <si>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</si>
  <si>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</si>
  <si>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</si>
  <si>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</si>
  <si>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</si>
  <si>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</si>
  <si>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</si>
  <si>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</si>
  <si>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</si>
  <si>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</si>
  <si>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</si>
  <si>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</si>
  <si>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</si>
  <si>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</si>
  <si>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</si>
  <si>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</si>
  <si>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</si>
  <si>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</si>
  <si>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</si>
  <si>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</si>
  <si>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</si>
  <si>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</si>
  <si>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</si>
  <si>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</si>
  <si>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</si>
  <si>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</si>
  <si>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</si>
  <si>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</si>
  <si>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</si>
  <si>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</si>
  <si>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</si>
  <si>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</si>
  <si>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</si>
  <si>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</si>
  <si>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</si>
  <si>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</si>
  <si>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</si>
  <si>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</si>
  <si>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</si>
  <si>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</si>
  <si>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</si>
  <si>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</si>
  <si>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</si>
  <si>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</si>
  <si>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</si>
  <si>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</si>
  <si>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</si>
  <si>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</si>
  <si>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</si>
  <si>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</si>
  <si>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</si>
  <si>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</si>
  <si>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</si>
  <si>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</si>
  <si>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</si>
  <si>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</si>
  <si>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</si>
  <si>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</si>
  <si>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</si>
  <si>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</si>
  <si>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</si>
  <si>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</si>
  <si>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</si>
  <si>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</si>
  <si>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</si>
  <si>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</si>
  <si>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</si>
  <si>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</si>
  <si>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</si>
  <si>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</si>
  <si>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</si>
  <si>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</si>
  <si>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</si>
  <si>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</si>
  <si>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</si>
  <si>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</si>
  <si>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</si>
  <si>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</si>
  <si>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</si>
  <si>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</si>
  <si>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</si>
  <si>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</si>
  <si>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</si>
  <si>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</si>
  <si>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</si>
  <si>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</si>
  <si>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</si>
  <si>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</si>
  <si>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</si>
  <si>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</si>
  <si>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</si>
  <si>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</si>
  <si>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</si>
  <si>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</si>
  <si>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</si>
  <si>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</si>
  <si>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</si>
  <si>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</si>
  <si>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</si>
  <si>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</si>
  <si>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</si>
  <si>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</si>
  <si>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</si>
  <si>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</si>
  <si>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</si>
  <si>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</si>
  <si>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</si>
  <si>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</si>
  <si>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</si>
  <si>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</si>
  <si>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</si>
  <si>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</si>
  <si>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</si>
  <si>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</si>
  <si>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</si>
  <si>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</si>
  <si>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</si>
  <si>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</si>
  <si>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</si>
  <si>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</si>
  <si>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</si>
  <si>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</si>
  <si>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</si>
  <si>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</si>
  <si>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</si>
  <si>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</si>
  <si>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</si>
  <si>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</si>
  <si>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</si>
  <si>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</si>
  <si>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</si>
  <si>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</si>
  <si>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</si>
  <si>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</si>
  <si>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</si>
  <si>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</si>
  <si>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</si>
  <si>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</si>
  <si>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</si>
  <si>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</si>
  <si>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</si>
  <si>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</si>
  <si>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</si>
  <si>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</si>
  <si>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</si>
  <si>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</si>
  <si>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</si>
  <si>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</si>
  <si>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</si>
  <si>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</si>
  <si>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</si>
  <si>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</si>
  <si>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</si>
  <si>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</si>
  <si>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</si>
  <si>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</si>
  <si>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</si>
  <si>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</si>
  <si>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</si>
  <si>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</si>
  <si>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</si>
  <si>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</si>
  <si>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</si>
  <si>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</si>
  <si>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</si>
  <si>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</si>
  <si>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</si>
  <si>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</si>
  <si>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</si>
  <si>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</si>
  <si>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</si>
  <si>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</si>
  <si>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</si>
  <si>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</si>
  <si>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</si>
  <si>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</si>
  <si>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</si>
  <si>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</si>
  <si>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</si>
  <si>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</si>
  <si>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</si>
  <si>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</si>
  <si>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</si>
  <si>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</si>
  <si>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</si>
  <si>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</si>
  <si>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</si>
  <si>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</si>
  <si>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</si>
  <si>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</si>
  <si>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</si>
  <si>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</si>
  <si>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</si>
  <si>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</si>
  <si>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</si>
  <si>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</si>
  <si>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</si>
  <si>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</si>
  <si>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</si>
  <si>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</si>
  <si>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</si>
  <si>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</si>
  <si>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</si>
  <si>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</si>
  <si>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</si>
  <si>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</si>
  <si>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</si>
  <si>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</si>
  <si>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</si>
  <si>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</si>
  <si>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</si>
  <si>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</si>
  <si>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</si>
  <si>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</si>
  <si>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</si>
  <si>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</si>
  <si>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</si>
  <si>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</si>
  <si>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</si>
  <si>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</si>
  <si>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</si>
  <si>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</si>
  <si>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</si>
  <si>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</si>
  <si>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</si>
  <si>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</si>
  <si>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</si>
  <si>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</si>
  <si>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</si>
  <si>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</si>
  <si>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</si>
  <si>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</si>
  <si>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</si>
  <si>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</si>
  <si>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</si>
  <si>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</si>
  <si>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</si>
  <si>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</si>
  <si>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</si>
  <si>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</si>
  <si>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</si>
  <si>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</si>
  <si>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</si>
  <si>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</si>
  <si>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</si>
  <si>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</si>
  <si>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</si>
  <si>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</si>
  <si>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</si>
  <si>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</si>
  <si>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</si>
  <si>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</si>
  <si>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</si>
  <si>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</si>
  <si>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</si>
  <si>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</si>
  <si>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</si>
  <si>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</si>
  <si>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</si>
  <si>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</si>
  <si>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</si>
  <si>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</si>
  <si>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</si>
  <si>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</si>
  <si>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</si>
  <si>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</si>
  <si>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</si>
  <si>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</si>
  <si>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</si>
  <si>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</si>
  <si>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</si>
  <si>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</si>
  <si>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</si>
  <si>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</si>
  <si>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</si>
  <si>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</si>
  <si>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</si>
  <si>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</si>
  <si>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</si>
  <si>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</si>
  <si>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</si>
  <si>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</si>
  <si>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</si>
  <si>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</si>
  <si>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</si>
  <si>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</si>
  <si>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</si>
  <si>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</si>
  <si>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</si>
  <si>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</si>
  <si>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</si>
  <si>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</si>
  <si>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</si>
  <si>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</si>
  <si>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</si>
  <si>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</si>
  <si>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</si>
  <si>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</si>
  <si>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</si>
  <si>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</si>
  <si>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</si>
  <si>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</si>
  <si>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</si>
  <si>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</si>
  <si>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</si>
  <si>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</si>
  <si>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</si>
  <si>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</si>
  <si>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</si>
  <si>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</si>
  <si>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</si>
  <si>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</si>
  <si>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</si>
  <si>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</si>
  <si>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</si>
  <si>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</si>
  <si>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</si>
  <si>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</si>
  <si>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</si>
  <si>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</si>
  <si>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</si>
  <si>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</si>
  <si>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</si>
  <si>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</si>
  <si>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</si>
  <si>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</si>
  <si>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</si>
  <si>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</si>
  <si>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</si>
  <si>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</si>
  <si>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</si>
  <si>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</si>
  <si>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</si>
  <si>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</si>
  <si>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</si>
  <si>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</si>
  <si>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</si>
  <si>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</si>
  <si>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</si>
  <si>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</si>
  <si>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</si>
  <si>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</si>
  <si>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</si>
  <si>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</si>
  <si>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</si>
  <si>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</si>
  <si>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</si>
  <si>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</si>
  <si>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</si>
  <si>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</si>
  <si>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</si>
  <si>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</si>
  <si>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</si>
  <si>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</si>
  <si>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</si>
  <si>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</si>
  <si>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</si>
  <si>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</si>
  <si>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</si>
  <si>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</si>
  <si>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</si>
  <si>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</si>
  <si>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</si>
  <si>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</si>
  <si>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</si>
  <si>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</si>
  <si>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</si>
  <si>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</si>
  <si>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</si>
  <si>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</si>
  <si>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</si>
  <si>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</si>
  <si>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</si>
  <si>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</si>
  <si>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</si>
  <si>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</si>
  <si>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</si>
  <si>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</si>
  <si>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</si>
  <si>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</si>
  <si>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</si>
  <si>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</si>
  <si>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</si>
  <si>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</si>
  <si>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</si>
  <si>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</si>
  <si>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</si>
  <si>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</si>
  <si>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</si>
  <si>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</si>
  <si>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</si>
  <si>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</si>
  <si>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</si>
  <si>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</si>
  <si>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</si>
  <si>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</si>
  <si>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</si>
  <si>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</si>
  <si>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</si>
  <si>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</si>
  <si>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</si>
  <si>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</si>
  <si>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</si>
  <si>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</si>
  <si>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</si>
  <si>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</si>
  <si>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</si>
  <si>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</si>
  <si>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</si>
  <si>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</si>
  <si>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</si>
  <si>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</si>
  <si>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</si>
  <si>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</si>
  <si>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</si>
  <si>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</si>
  <si>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</si>
  <si>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</si>
  <si>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</si>
  <si>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</si>
  <si>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</si>
  <si>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</si>
  <si>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</si>
  <si>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</si>
  <si>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</si>
  <si>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</si>
  <si>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</si>
  <si>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</si>
  <si>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</si>
  <si>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</si>
  <si>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</si>
  <si>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</si>
  <si>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</si>
  <si>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</si>
  <si>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</si>
  <si>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</si>
  <si>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</si>
  <si>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</si>
  <si>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</si>
  <si>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</si>
  <si>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</si>
  <si>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</si>
  <si>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</si>
  <si>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</si>
  <si>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</si>
  <si>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</si>
  <si>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</si>
  <si>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</si>
  <si>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</si>
  <si>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</si>
  <si>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</si>
  <si>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</si>
  <si>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</si>
  <si>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</si>
  <si>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</si>
  <si>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</si>
  <si>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</si>
  <si>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</si>
  <si>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</si>
  <si>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</si>
  <si>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</si>
  <si>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</si>
  <si>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</si>
  <si>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</si>
  <si>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</si>
  <si>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</si>
  <si>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</si>
  <si>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</si>
  <si>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</si>
  <si>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</si>
  <si>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</si>
  <si>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</si>
  <si>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</si>
  <si>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</si>
  <si>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</si>
  <si>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</si>
  <si>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</si>
  <si>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</si>
  <si>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</si>
  <si>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</si>
  <si>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</si>
  <si>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</si>
  <si>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</si>
  <si>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</si>
  <si>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</si>
  <si>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</si>
  <si>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</si>
  <si>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</si>
  <si>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</si>
  <si>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</si>
  <si>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</si>
  <si>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</si>
  <si>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</si>
  <si>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</si>
  <si>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</si>
  <si>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</si>
  <si>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</si>
  <si>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</si>
  <si>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</si>
  <si>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</si>
  <si>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</si>
  <si>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</si>
  <si>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</si>
  <si>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</si>
  <si>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</si>
  <si>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</si>
  <si>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</si>
  <si>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</si>
  <si>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</si>
  <si>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</si>
  <si>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</si>
  <si>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</si>
  <si>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</si>
  <si>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</si>
  <si>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</si>
  <si>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</si>
  <si>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</si>
  <si>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</si>
  <si>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</si>
  <si>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</si>
  <si>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</si>
  <si>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</si>
  <si>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</si>
  <si>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</si>
  <si>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</si>
  <si>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</si>
  <si>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</si>
  <si>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</si>
  <si>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</si>
  <si>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</si>
  <si>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</si>
  <si>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</si>
  <si>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</si>
  <si>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</si>
  <si>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</si>
  <si>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</si>
  <si>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</si>
  <si>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</si>
  <si>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</si>
  <si>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</si>
  <si>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</si>
  <si>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</si>
  <si>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</si>
  <si>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</si>
  <si>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</si>
  <si>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</si>
  <si>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</si>
  <si>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</si>
  <si>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</si>
  <si>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</si>
  <si>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</si>
  <si>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</si>
  <si>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</si>
  <si>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</si>
  <si>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</si>
  <si>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</si>
  <si>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</si>
  <si>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</si>
  <si>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</si>
  <si>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</si>
  <si>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</si>
  <si>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</si>
  <si>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</si>
  <si>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</si>
  <si>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</si>
  <si>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</si>
  <si>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</si>
  <si>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</si>
  <si>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</si>
  <si>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</si>
  <si>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</si>
  <si>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</si>
  <si>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</si>
  <si>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</si>
  <si>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</si>
  <si>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</si>
  <si>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</si>
  <si>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</si>
  <si>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</si>
  <si>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</si>
  <si>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</si>
  <si>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</si>
  <si>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</si>
  <si>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</si>
  <si>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</si>
  <si>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</si>
  <si>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</si>
  <si>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</si>
  <si>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</si>
  <si>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</si>
  <si>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</si>
  <si>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</si>
  <si>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</si>
  <si>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</si>
  <si>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</si>
  <si>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</si>
  <si>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</si>
  <si>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</si>
  <si>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</si>
  <si>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</si>
  <si>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</si>
  <si>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</si>
  <si>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</si>
  <si>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</si>
  <si>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</si>
  <si>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</si>
  <si>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</si>
  <si>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</si>
  <si>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</si>
  <si>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</si>
  <si>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</si>
  <si>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</si>
  <si>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</si>
  <si>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</si>
  <si>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</si>
  <si>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</si>
  <si>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</si>
  <si>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</si>
  <si>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</si>
  <si>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</si>
  <si>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</si>
  <si>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</si>
  <si>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</si>
  <si>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</si>
  <si>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</si>
  <si>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</si>
  <si>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</si>
  <si>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</si>
  <si>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</si>
  <si>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</si>
  <si>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</si>
  <si>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</si>
  <si>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</si>
  <si>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</si>
  <si>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</si>
  <si>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</si>
  <si>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</si>
  <si>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</si>
  <si>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</si>
  <si>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</si>
  <si>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</si>
  <si>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</si>
  <si>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</si>
  <si>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</si>
  <si>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</si>
  <si>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</si>
  <si>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</si>
  <si>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</si>
  <si>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</si>
  <si>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</si>
  <si>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</si>
  <si>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</si>
  <si>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</si>
  <si>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</si>
  <si>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</si>
  <si>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</si>
  <si>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</si>
  <si>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</si>
  <si>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</si>
  <si>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</si>
  <si>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</si>
  <si>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</si>
  <si>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</si>
  <si>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</si>
  <si>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</si>
  <si>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</si>
  <si>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</si>
  <si>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</si>
  <si>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</si>
  <si>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</si>
  <si>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</si>
  <si>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</si>
  <si>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</si>
  <si>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</si>
  <si>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</si>
  <si>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</si>
  <si>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</si>
  <si>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</si>
  <si>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</si>
  <si>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</si>
  <si>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</si>
  <si>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</si>
  <si>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</si>
  <si>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</si>
  <si>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</si>
  <si>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</si>
  <si>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</si>
  <si>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</si>
  <si>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</si>
  <si>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</si>
  <si>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</si>
  <si>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</si>
  <si>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</si>
  <si>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</si>
  <si>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</si>
  <si>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</si>
  <si>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</si>
  <si>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</si>
  <si>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</si>
  <si>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</si>
  <si>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</si>
  <si>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</si>
  <si>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</si>
  <si>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</si>
  <si>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</si>
  <si>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</si>
  <si>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</si>
  <si>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</si>
  <si>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</si>
  <si>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</si>
  <si>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</si>
  <si>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</si>
  <si>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</si>
  <si>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</si>
  <si>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</si>
  <si>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</si>
  <si>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</si>
  <si>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</si>
  <si>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</si>
  <si>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</si>
  <si>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</si>
  <si>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</si>
  <si>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</si>
  <si>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</si>
  <si>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</si>
  <si>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</si>
  <si>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</si>
  <si>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</si>
  <si>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</si>
  <si>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</si>
  <si>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</si>
  <si>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</si>
  <si>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</si>
  <si>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</si>
  <si>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</si>
  <si>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</si>
  <si>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</si>
  <si>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</si>
  <si>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</si>
  <si>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</si>
  <si>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</si>
  <si>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</si>
  <si>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</si>
  <si>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</si>
  <si>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</si>
  <si>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</si>
  <si>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</si>
  <si>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</si>
  <si>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</si>
  <si>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</si>
  <si>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</si>
  <si>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</si>
  <si>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</si>
  <si>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</si>
  <si>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</si>
  <si>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</si>
  <si>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</si>
  <si>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</si>
  <si>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</si>
  <si>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</si>
  <si>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</si>
  <si>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</si>
  <si>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</si>
  <si>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</si>
  <si>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</si>
  <si>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</si>
  <si>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</si>
  <si>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</si>
  <si>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</si>
  <si>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</si>
  <si>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</si>
  <si>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</si>
  <si>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</si>
  <si>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</si>
  <si>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</si>
  <si>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</si>
  <si>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</si>
  <si>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</si>
  <si>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</si>
  <si>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</si>
  <si>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</si>
  <si>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</si>
  <si>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</si>
  <si>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</si>
  <si>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</si>
  <si>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</si>
  <si>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</si>
  <si>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</si>
  <si>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</si>
  <si>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</si>
  <si>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</si>
  <si>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</si>
  <si>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</si>
  <si>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</si>
  <si>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</si>
  <si>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</si>
  <si>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</si>
  <si>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</si>
  <si>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</si>
  <si>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</si>
  <si>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</si>
  <si>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</si>
  <si>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</si>
  <si>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</si>
  <si>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</si>
  <si>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</si>
  <si>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</si>
  <si>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</si>
  <si>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</si>
  <si>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</si>
  <si>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</si>
  <si>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</si>
  <si>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</si>
  <si>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</si>
  <si>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</si>
  <si>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</si>
  <si>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</si>
  <si>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</si>
  <si>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</si>
  <si>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</si>
  <si>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</si>
  <si>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</si>
  <si>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</si>
  <si>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</si>
  <si>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</si>
  <si>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</si>
  <si>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</si>
  <si>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</si>
  <si>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</si>
  <si>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</si>
  <si>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</si>
  <si>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</si>
  <si>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</si>
  <si>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</si>
  <si>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</si>
  <si>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</si>
  <si>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</si>
  <si>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</si>
  <si>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</si>
  <si>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</si>
  <si>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</si>
  <si>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</si>
  <si>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</si>
  <si>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</si>
  <si>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</si>
  <si>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</si>
  <si>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</si>
  <si>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</si>
  <si>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</si>
  <si>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</si>
  <si>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</si>
  <si>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</si>
  <si>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</si>
  <si>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</si>
  <si>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</si>
  <si>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</si>
  <si>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</si>
  <si>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</si>
  <si>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</si>
  <si>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</si>
  <si>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</si>
  <si>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</si>
  <si>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</si>
  <si>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</si>
  <si>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</si>
  <si>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</si>
  <si>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</si>
  <si>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</si>
  <si>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</si>
  <si>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</si>
  <si>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</si>
  <si>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</si>
  <si>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</si>
  <si>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</si>
  <si>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</si>
  <si>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</si>
  <si>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</si>
  <si>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</si>
  <si>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</si>
  <si>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</si>
  <si>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</si>
  <si>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</si>
  <si>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</si>
  <si>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</si>
  <si>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</si>
  <si>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</si>
  <si>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</si>
  <si>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</si>
  <si>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</si>
  <si>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</si>
  <si>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</si>
  <si>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</si>
  <si>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</si>
  <si>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</si>
  <si>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</si>
  <si>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</si>
  <si>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</si>
  <si>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</si>
  <si>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</si>
  <si>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</si>
  <si>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</si>
  <si>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</si>
  <si>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</si>
  <si>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</si>
  <si>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</si>
  <si>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</si>
  <si>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</si>
  <si>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</si>
  <si>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</si>
  <si>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</si>
  <si>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</si>
  <si>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</si>
  <si>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</si>
  <si>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</si>
  <si>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</si>
  <si>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</si>
  <si>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</si>
  <si>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</si>
  <si>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</si>
  <si>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</si>
  <si>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</si>
  <si>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</si>
  <si>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</si>
  <si>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</si>
  <si>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</si>
  <si>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</si>
  <si>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</si>
  <si>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</si>
  <si>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</si>
  <si>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</si>
  <si>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</si>
  <si>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</si>
  <si>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</si>
  <si>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</si>
  <si>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</si>
  <si>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</si>
  <si>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</si>
  <si>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</si>
  <si>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</si>
  <si>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</si>
  <si>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</si>
  <si>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</si>
  <si>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</si>
  <si>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</si>
  <si>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</si>
  <si>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</si>
  <si>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</si>
  <si>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</si>
  <si>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</si>
  <si>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</si>
  <si>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</si>
  <si>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</si>
  <si>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</si>
  <si>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</si>
  <si>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</si>
  <si>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</si>
  <si>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</si>
  <si>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</si>
  <si>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</si>
  <si>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</si>
  <si>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</si>
  <si>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</si>
  <si>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</si>
  <si>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</si>
  <si>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</si>
  <si>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</si>
  <si>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</si>
  <si>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</si>
  <si>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</si>
  <si>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</si>
  <si>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</si>
  <si>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</si>
  <si>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</si>
  <si>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</si>
  <si>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</si>
  <si>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</si>
  <si>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</si>
  <si>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</si>
  <si>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</si>
  <si>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</si>
  <si>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</si>
  <si>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</si>
  <si>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</si>
  <si>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</si>
  <si>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</si>
  <si>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</si>
  <si>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</si>
  <si>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</si>
  <si>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</si>
  <si>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</si>
  <si>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</si>
  <si>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</si>
  <si>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</si>
  <si>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</si>
  <si>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</si>
  <si>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</si>
  <si>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</si>
  <si>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</si>
  <si>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</si>
  <si>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</si>
  <si>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</si>
  <si>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</si>
  <si>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</si>
  <si>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</si>
  <si>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</si>
  <si>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</si>
  <si>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</si>
  <si>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</si>
  <si>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</si>
  <si>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</si>
  <si>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</si>
  <si>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</si>
  <si>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</si>
  <si>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</si>
  <si>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</si>
  <si>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</si>
  <si>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</si>
  <si>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</si>
  <si>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</si>
  <si>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</si>
  <si>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</si>
  <si>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</si>
  <si>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</si>
  <si>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</si>
  <si>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</si>
  <si>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</si>
  <si>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</si>
  <si>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</si>
  <si>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</si>
  <si>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</si>
  <si>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</si>
  <si>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</si>
  <si>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</si>
  <si>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</si>
  <si>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</si>
  <si>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</si>
  <si>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</si>
  <si>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</si>
  <si>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</si>
  <si>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</si>
  <si>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</si>
  <si>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</si>
  <si>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</si>
  <si>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</si>
  <si>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</si>
  <si>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</si>
  <si>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</si>
  <si>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</si>
  <si>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</si>
  <si>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</si>
  <si>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</si>
  <si>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</si>
  <si>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</si>
  <si>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</si>
  <si>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</si>
  <si>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</si>
  <si>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</si>
  <si>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</si>
  <si>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</si>
  <si>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</si>
  <si>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</si>
  <si>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</si>
  <si>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</si>
  <si>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</si>
  <si>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</si>
  <si>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</si>
  <si>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</si>
  <si>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</si>
  <si>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</si>
  <si>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</si>
  <si>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</si>
  <si>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</si>
  <si>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</si>
  <si>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</si>
  <si>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</si>
  <si>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</si>
  <si>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</si>
  <si>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</si>
  <si>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</si>
  <si>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</si>
  <si>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</si>
  <si>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</si>
  <si>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</si>
  <si>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</si>
  <si>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</si>
  <si>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</si>
  <si>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</si>
  <si>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</si>
  <si>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</si>
  <si>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</si>
  <si>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</si>
  <si>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</si>
  <si>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</si>
  <si>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</si>
  <si>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</si>
  <si>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</si>
  <si>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</si>
  <si>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</si>
  <si>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</si>
  <si>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</si>
  <si>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</si>
  <si>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</si>
  <si>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</si>
  <si>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</si>
  <si>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</si>
  <si>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</si>
  <si>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</si>
  <si>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</si>
  <si>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</si>
  <si>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</si>
  <si>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</si>
  <si>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</si>
  <si>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</si>
  <si>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</si>
  <si>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</si>
  <si>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</si>
  <si>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</si>
  <si>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</si>
  <si>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</si>
  <si>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</si>
  <si>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</si>
  <si>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</si>
  <si>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</si>
  <si>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</si>
  <si>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</si>
  <si>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</si>
  <si>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</si>
  <si>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</si>
  <si>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</si>
  <si>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</si>
  <si>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</si>
  <si>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</si>
  <si>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</si>
  <si>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</si>
  <si>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</si>
  <si>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</si>
  <si>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</si>
  <si>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</si>
  <si>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</si>
  <si>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</si>
  <si>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</si>
  <si>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</si>
  <si>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</si>
  <si>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</si>
  <si>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</si>
  <si>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</si>
  <si>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</si>
  <si>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</si>
  <si>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</si>
  <si>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</si>
  <si>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</si>
  <si>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</si>
  <si>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</si>
  <si>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</si>
  <si>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</si>
  <si>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</si>
  <si>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</si>
  <si>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</si>
  <si>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</si>
  <si>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</si>
  <si>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</si>
  <si>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</si>
  <si>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</si>
  <si>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</si>
  <si>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</si>
  <si>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</si>
  <si>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</si>
  <si>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</si>
  <si>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</si>
  <si>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</si>
  <si>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</si>
  <si>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</si>
  <si>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</si>
  <si>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</si>
  <si>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</si>
  <si>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</si>
  <si>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</si>
  <si>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</si>
  <si>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</si>
  <si>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</si>
  <si>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</si>
  <si>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</si>
  <si>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</si>
  <si>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</si>
  <si>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</si>
  <si>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</si>
  <si>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</si>
  <si>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</si>
  <si>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</si>
  <si>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</si>
  <si>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</si>
  <si>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</si>
  <si>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</si>
  <si>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</si>
  <si>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</si>
  <si>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</si>
  <si>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</si>
  <si>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</si>
  <si>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</si>
  <si>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</si>
  <si>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</si>
  <si>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</si>
  <si>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</si>
  <si>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</si>
  <si>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</si>
  <si>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</si>
  <si>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</si>
  <si>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</si>
  <si>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</si>
  <si>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</si>
  <si>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</si>
  <si>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</si>
  <si>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</si>
  <si>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</si>
  <si>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</si>
  <si>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</si>
  <si>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</si>
  <si>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</si>
  <si>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</si>
  <si>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</si>
  <si>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</si>
  <si>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</si>
  <si>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</si>
  <si>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</si>
  <si>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</si>
  <si>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</si>
  <si>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</si>
  <si>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</si>
  <si>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</si>
  <si>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</si>
  <si>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</si>
  <si>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</si>
  <si>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</si>
  <si>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</si>
  <si>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</si>
  <si>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</si>
  <si>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</si>
  <si>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</si>
  <si>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</si>
  <si>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</si>
  <si>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</si>
  <si>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</si>
  <si>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</si>
  <si>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</si>
  <si>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</si>
  <si>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</si>
  <si>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</si>
  <si>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</si>
  <si>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</si>
  <si>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</si>
  <si>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</si>
  <si>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</si>
  <si>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</si>
  <si>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</si>
  <si>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</si>
  <si>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</si>
  <si>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</si>
  <si>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</si>
  <si>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</si>
  <si>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</si>
  <si>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</si>
  <si>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</si>
  <si>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</si>
  <si>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</si>
  <si>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</si>
  <si>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</si>
  <si>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</si>
  <si>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</si>
  <si>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</si>
  <si>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</si>
  <si>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</si>
  <si>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</si>
  <si>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</si>
  <si>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</si>
  <si>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</si>
  <si>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</si>
  <si>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</si>
  <si>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</si>
  <si>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</si>
  <si>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</si>
  <si>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</si>
  <si>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</si>
  <si>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</si>
  <si>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</si>
  <si>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</si>
  <si>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</si>
  <si>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</si>
  <si>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</si>
  <si>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</si>
  <si>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</si>
  <si>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</si>
  <si>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</si>
  <si>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</si>
  <si>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</si>
  <si>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</si>
  <si>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</si>
  <si>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</si>
  <si>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</si>
  <si>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</si>
  <si>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</si>
  <si>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</si>
  <si>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</si>
  <si>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</si>
  <si>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</si>
  <si>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</si>
  <si>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</si>
  <si>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</si>
  <si>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</si>
  <si>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</si>
  <si>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</si>
  <si>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</si>
  <si>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</si>
  <si>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</si>
  <si>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</si>
  <si>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</si>
  <si>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</si>
  <si>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</si>
  <si>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</si>
  <si>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</si>
  <si>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</si>
  <si>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</si>
  <si>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</si>
  <si>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</si>
  <si>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</si>
  <si>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</si>
  <si>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</si>
  <si>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</si>
  <si>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</si>
  <si>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</si>
  <si>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</si>
  <si>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</si>
  <si>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</si>
  <si>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</si>
  <si>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</si>
  <si>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</si>
  <si>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</si>
  <si>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</si>
  <si>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</si>
  <si>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</si>
  <si>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</si>
  <si>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</si>
  <si>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</si>
  <si>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</si>
  <si>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</si>
  <si>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</si>
  <si>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</si>
  <si>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</si>
  <si>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</si>
  <si>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</si>
  <si>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</si>
  <si>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</si>
  <si>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</si>
  <si>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</si>
  <si>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</si>
  <si>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</si>
  <si>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</si>
  <si>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</si>
  <si>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</si>
  <si>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</si>
  <si>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</si>
  <si>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</si>
  <si>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</si>
  <si>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</si>
  <si>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</si>
  <si>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</si>
  <si>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</si>
  <si>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</si>
  <si>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</si>
  <si>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</si>
  <si>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</si>
  <si>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</si>
  <si>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</si>
  <si>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</si>
  <si>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</si>
  <si>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</si>
  <si>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</si>
  <si>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</si>
  <si>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</si>
  <si>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</si>
  <si>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</si>
  <si>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</si>
  <si>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</si>
  <si>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</si>
  <si>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</si>
  <si>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</si>
  <si>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</si>
  <si>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</si>
  <si>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</si>
  <si>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</si>
  <si>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</si>
  <si>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</si>
  <si>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</si>
  <si>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</si>
  <si>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</si>
  <si>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</si>
  <si>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</si>
  <si>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</si>
  <si>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</si>
  <si>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</si>
  <si>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</si>
  <si>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</si>
  <si>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</si>
  <si>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</si>
  <si>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</si>
  <si>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</si>
  <si>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</si>
  <si>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</si>
  <si>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</si>
  <si>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</si>
  <si>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</si>
  <si>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</si>
  <si>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</si>
  <si>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</si>
  <si>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</si>
  <si>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</si>
  <si>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</si>
  <si>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</si>
  <si>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</si>
  <si>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</si>
  <si>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</si>
  <si>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</si>
  <si>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</si>
  <si>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</si>
  <si>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</si>
  <si>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</si>
  <si>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</si>
  <si>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</si>
  <si>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</si>
  <si>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</si>
  <si>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</si>
  <si>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</si>
  <si>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</si>
  <si>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</si>
  <si>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</si>
  <si>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</si>
  <si>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</si>
  <si>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</si>
  <si>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</si>
  <si>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</si>
  <si>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</si>
  <si>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</si>
  <si>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</si>
  <si>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</si>
  <si>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</si>
  <si>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</si>
  <si>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</si>
  <si>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</si>
  <si>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</si>
  <si>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</si>
  <si>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</si>
  <si>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</si>
  <si>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</si>
  <si>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</si>
  <si>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</si>
  <si>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</si>
  <si>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</si>
  <si>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</si>
  <si>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</si>
  <si>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</si>
  <si>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</si>
  <si>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</si>
  <si>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</si>
  <si>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</si>
  <si>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</si>
  <si>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</si>
  <si>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</si>
  <si>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</si>
  <si>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</si>
  <si>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</si>
  <si>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</si>
  <si>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</si>
  <si>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</si>
  <si>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</si>
  <si>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</si>
  <si>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</si>
  <si>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</si>
  <si>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</si>
  <si>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</si>
  <si>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</si>
  <si>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</si>
  <si>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</si>
  <si>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</si>
  <si>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</si>
  <si>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</si>
  <si>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</si>
  <si>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</si>
  <si>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</si>
  <si>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</si>
  <si>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</si>
  <si>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</si>
  <si>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</si>
  <si>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</si>
  <si>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</si>
  <si>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</si>
  <si>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</si>
  <si>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</si>
  <si>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</si>
  <si>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</si>
  <si>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</si>
  <si>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</si>
  <si>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</si>
  <si>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</si>
  <si>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</si>
  <si>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</si>
  <si>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</si>
  <si>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</si>
  <si>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</si>
  <si>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</si>
  <si>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</si>
  <si>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</si>
  <si>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</si>
  <si>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</si>
  <si>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</si>
  <si>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</si>
  <si>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</si>
  <si>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</si>
  <si>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</si>
  <si>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</si>
  <si>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</si>
  <si>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</si>
  <si>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</si>
  <si>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</si>
  <si>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</si>
  <si>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</si>
  <si>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</si>
  <si>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</si>
  <si>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</si>
  <si>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</si>
  <si>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</si>
  <si>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</si>
  <si>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</si>
  <si>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</si>
  <si>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</si>
  <si>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</si>
  <si>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</si>
  <si>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</si>
  <si>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</si>
  <si>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</si>
  <si>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</si>
  <si>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</si>
  <si>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</si>
  <si>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</si>
  <si>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</si>
  <si>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</si>
  <si>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</si>
  <si>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</si>
  <si>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</si>
  <si>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</si>
  <si>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</si>
  <si>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</si>
  <si>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</si>
  <si>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</si>
  <si>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</si>
  <si>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</si>
  <si>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</si>
  <si>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</si>
  <si>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</si>
  <si>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</si>
  <si>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</si>
  <si>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</si>
  <si>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</si>
  <si>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</si>
  <si>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</si>
  <si>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</si>
  <si>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</si>
  <si>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</si>
  <si>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</si>
  <si>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</si>
  <si>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</si>
  <si>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</si>
  <si>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</si>
  <si>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</si>
  <si>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</si>
  <si>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</si>
  <si>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</si>
  <si>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</si>
  <si>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</si>
  <si>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</si>
  <si>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</si>
  <si>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</si>
  <si>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</si>
  <si>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</si>
  <si>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</si>
  <si>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</si>
  <si>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</si>
  <si>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</si>
  <si>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</si>
  <si>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</si>
  <si>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</si>
  <si>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</si>
  <si>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</si>
  <si>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</si>
  <si>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</si>
  <si>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</si>
  <si>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</si>
  <si>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</si>
  <si>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</si>
  <si>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</si>
  <si>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</si>
  <si>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</si>
  <si>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</si>
  <si>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</si>
  <si>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</si>
  <si>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</si>
  <si>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</si>
  <si>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</si>
  <si>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</si>
  <si>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</si>
  <si>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</si>
  <si>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</si>
  <si>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</si>
  <si>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</si>
  <si>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</si>
  <si>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</si>
  <si>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</si>
  <si>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</si>
  <si>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</si>
  <si>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</si>
  <si>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</si>
  <si>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</si>
  <si>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</si>
  <si>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</si>
  <si>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</si>
  <si>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</si>
  <si>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</si>
  <si>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</si>
  <si>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</si>
  <si>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</si>
  <si>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</si>
  <si>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</si>
  <si>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</si>
  <si>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</si>
  <si>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</si>
  <si>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</si>
  <si>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</si>
  <si>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</si>
  <si>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</si>
  <si>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</si>
  <si>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</si>
  <si>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</si>
  <si>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</si>
  <si>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</si>
  <si>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</si>
  <si>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</si>
  <si>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</si>
  <si>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</si>
  <si>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</si>
  <si>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</si>
  <si>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</si>
  <si>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</si>
  <si>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</si>
  <si>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</si>
  <si>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</si>
  <si>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</si>
  <si>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</si>
  <si>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</si>
  <si>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</si>
  <si>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</si>
  <si>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</si>
  <si>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</si>
  <si>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</si>
  <si>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</si>
  <si>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</si>
  <si>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</si>
  <si>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</si>
  <si>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</si>
  <si>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</si>
  <si>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</si>
  <si>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</si>
  <si>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</si>
  <si>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</si>
  <si>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</si>
  <si>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</si>
  <si>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</si>
  <si>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</si>
  <si>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</si>
  <si>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</si>
  <si>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</si>
  <si>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</si>
  <si>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</si>
  <si>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</si>
  <si>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</si>
  <si>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</si>
  <si>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</si>
  <si>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</si>
  <si>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</si>
  <si>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</si>
  <si>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</si>
  <si>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</si>
  <si>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</si>
  <si>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</si>
  <si>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</si>
  <si>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</si>
  <si>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</si>
  <si>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</si>
  <si>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</si>
  <si>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</si>
  <si>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</si>
  <si>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</si>
  <si>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</si>
  <si>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</si>
  <si>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</si>
  <si>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</si>
  <si>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</si>
  <si>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</si>
  <si>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</si>
  <si>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</si>
  <si>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</si>
  <si>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</si>
  <si>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</si>
  <si>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</si>
  <si>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</si>
  <si>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</si>
  <si>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</si>
  <si>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</si>
  <si>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</si>
  <si>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</si>
  <si>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</si>
  <si>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</si>
  <si>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</si>
  <si>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</si>
  <si>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</si>
  <si>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</si>
  <si>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</si>
  <si>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</si>
  <si>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</si>
  <si>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</si>
  <si>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</si>
  <si>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</si>
  <si>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</si>
  <si>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</si>
  <si>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</si>
  <si>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</si>
  <si>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</si>
  <si>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</si>
  <si>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</si>
  <si>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</si>
  <si>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</si>
  <si>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</si>
  <si>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</si>
  <si>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</si>
  <si>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</si>
  <si>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</si>
  <si>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</si>
  <si>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</si>
  <si>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</si>
  <si>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</si>
  <si>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</si>
  <si>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</si>
  <si>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</si>
  <si>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</si>
  <si>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</si>
  <si>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</si>
  <si>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</si>
  <si>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</si>
  <si>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</si>
  <si>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</si>
  <si>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</si>
  <si>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</si>
  <si>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</si>
  <si>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</si>
  <si>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</si>
  <si>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</si>
  <si>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</si>
  <si>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</si>
  <si>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</si>
  <si>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</si>
  <si>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</si>
  <si>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</si>
  <si>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</si>
  <si>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</si>
  <si>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</si>
  <si>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</si>
  <si>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</si>
  <si>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</si>
  <si>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</si>
  <si>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</si>
  <si>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</si>
  <si>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</si>
  <si>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</si>
  <si>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</si>
  <si>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</si>
  <si>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</si>
  <si>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</si>
  <si>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</si>
  <si>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</si>
  <si>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</si>
  <si>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</si>
  <si>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</si>
  <si>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</si>
  <si>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</si>
  <si>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</si>
  <si>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</si>
  <si>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</si>
  <si>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</si>
  <si>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</si>
  <si>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</si>
  <si>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</si>
  <si>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</si>
  <si>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</si>
  <si>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</si>
  <si>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</si>
  <si>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</si>
  <si>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</si>
  <si>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</si>
  <si>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</si>
  <si>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</si>
  <si>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</si>
  <si>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</si>
  <si>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</si>
  <si>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</si>
  <si>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</si>
  <si>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</si>
  <si>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</si>
  <si>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</si>
  <si>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</si>
  <si>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</si>
  <si>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</si>
  <si>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</si>
  <si>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</si>
  <si>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</si>
  <si>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</si>
  <si>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</si>
  <si>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</si>
  <si>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</si>
  <si>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</si>
  <si>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</si>
  <si>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</si>
  <si>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</si>
  <si>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</si>
  <si>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</si>
  <si>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</si>
  <si>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</si>
  <si>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</si>
  <si>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</si>
  <si>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</si>
  <si>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</si>
  <si>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</si>
  <si>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</si>
  <si>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</si>
  <si>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</si>
  <si>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</si>
  <si>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</si>
  <si>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</si>
  <si>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</si>
  <si>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</si>
  <si>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</si>
  <si>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</si>
  <si>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</si>
  <si>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</si>
  <si>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</si>
  <si>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</si>
  <si>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</si>
  <si>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</si>
  <si>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</si>
  <si>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</si>
  <si>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</si>
  <si>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</si>
  <si>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</si>
  <si>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</si>
  <si>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</si>
  <si>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</si>
  <si>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</si>
  <si>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</si>
  <si>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</si>
  <si>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</si>
  <si>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</si>
  <si>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</si>
  <si>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</si>
  <si>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</si>
  <si>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</si>
  <si>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</si>
  <si>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</si>
  <si>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</si>
  <si>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</si>
  <si>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</si>
  <si>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</si>
  <si>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</si>
  <si>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</si>
  <si>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</si>
  <si>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</si>
  <si>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</si>
  <si>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</si>
  <si>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</si>
  <si>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</si>
  <si>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</si>
  <si>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</si>
  <si>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</si>
  <si>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</si>
  <si>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</si>
  <si>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</si>
  <si>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</si>
  <si>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</si>
  <si>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</si>
  <si>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</si>
  <si>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</si>
  <si>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</si>
  <si>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</si>
  <si>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</si>
  <si>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</si>
  <si>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</si>
  <si>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</si>
  <si>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</si>
  <si>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</si>
  <si>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</si>
  <si>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</si>
  <si>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</si>
  <si>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</si>
  <si>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</si>
  <si>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</si>
  <si>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</si>
  <si>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</si>
  <si>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</si>
  <si>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</si>
  <si>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</si>
  <si>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</si>
  <si>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</si>
  <si>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</si>
  <si>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</si>
  <si>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</si>
  <si>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</si>
  <si>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</si>
  <si>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</si>
  <si>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</si>
  <si>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</si>
  <si>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</si>
  <si>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</si>
  <si>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</si>
  <si>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</si>
  <si>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</si>
  <si>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</si>
  <si>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</si>
  <si>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</si>
  <si>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</si>
  <si>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</si>
  <si>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</si>
  <si>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</si>
  <si>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</si>
  <si>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</si>
  <si>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</si>
  <si>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</si>
  <si>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</si>
  <si>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</si>
  <si>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</si>
  <si>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</si>
  <si>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</si>
  <si>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</si>
  <si>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</si>
  <si>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</si>
  <si>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</si>
  <si>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</si>
  <si>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</si>
  <si>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</si>
  <si>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</si>
  <si>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</si>
  <si>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</si>
  <si>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</si>
  <si>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</si>
  <si>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</si>
  <si>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</si>
  <si>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</si>
  <si>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</si>
  <si>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</si>
  <si>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</si>
  <si>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</si>
  <si>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</si>
  <si>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</si>
  <si>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</si>
  <si>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</si>
  <si>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</si>
  <si>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</si>
  <si>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</si>
  <si>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</si>
  <si>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</si>
  <si>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</si>
  <si>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</si>
  <si>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</si>
  <si>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</si>
  <si>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</si>
  <si>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</si>
  <si>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</si>
  <si>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</si>
  <si>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</si>
  <si>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</si>
  <si>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</si>
  <si>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</si>
  <si>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</si>
  <si>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</si>
  <si>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</si>
  <si>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</si>
  <si>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</si>
  <si>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</si>
  <si>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</si>
  <si>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</si>
  <si>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</si>
  <si>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</si>
  <si>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</si>
  <si>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</si>
  <si>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</si>
  <si>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</si>
  <si>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</si>
  <si>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</si>
  <si>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</si>
  <si>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</si>
  <si>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</si>
  <si>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</si>
  <si>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</si>
  <si>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</si>
  <si>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</si>
  <si>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</si>
  <si>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</si>
  <si>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</si>
  <si>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</si>
  <si>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</si>
  <si>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</si>
  <si>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</si>
  <si>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</si>
  <si>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</si>
  <si>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</si>
  <si>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</si>
  <si>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</si>
  <si>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</si>
  <si>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</si>
  <si>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</si>
  <si>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</si>
  <si>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</si>
  <si>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</si>
  <si>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</si>
  <si>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</si>
  <si>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</si>
  <si>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</si>
  <si>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</si>
  <si>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</si>
  <si>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</si>
  <si>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</si>
  <si>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</si>
  <si>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</si>
  <si>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</si>
  <si>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</si>
  <si>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</si>
  <si>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</si>
  <si>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</si>
  <si>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</si>
  <si>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</si>
  <si>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</si>
  <si>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</si>
  <si>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</si>
  <si>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</si>
  <si>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</si>
  <si>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</si>
  <si>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</si>
  <si>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</si>
  <si>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</si>
  <si>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</si>
  <si>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</si>
  <si>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</si>
  <si>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</si>
  <si>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</si>
  <si>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</si>
  <si>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</si>
  <si>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</si>
  <si>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</si>
  <si>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</si>
  <si>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</si>
  <si>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</si>
  <si>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</si>
  <si>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</si>
  <si>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</si>
  <si>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</si>
  <si>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</si>
  <si>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</si>
  <si>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</si>
  <si>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</si>
  <si>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</si>
  <si>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</si>
  <si>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</si>
  <si>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</si>
  <si>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</si>
  <si>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</si>
  <si>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</si>
  <si>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</si>
  <si>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</si>
  <si>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</si>
  <si>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</si>
  <si>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</si>
  <si>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</si>
  <si>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</si>
  <si>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</si>
  <si>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</si>
  <si>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</si>
  <si>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</si>
  <si>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</si>
  <si>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</si>
  <si>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</si>
  <si>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</si>
  <si>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</si>
  <si>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</si>
  <si>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</si>
  <si>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</si>
  <si>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</si>
  <si>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</si>
  <si>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</si>
  <si>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</si>
  <si>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</si>
  <si>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</si>
  <si>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</si>
  <si>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</si>
  <si>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</si>
  <si>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</si>
  <si>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</si>
  <si>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</si>
  <si>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</si>
  <si>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</si>
  <si>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</si>
  <si>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</si>
  <si>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</si>
  <si>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</si>
  <si>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</si>
  <si>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</si>
  <si>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</si>
  <si>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</si>
  <si>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</si>
  <si>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</si>
  <si>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</si>
  <si>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</si>
  <si>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</si>
  <si>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</si>
  <si>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</si>
  <si>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</si>
  <si>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</si>
  <si>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</si>
  <si>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</si>
  <si>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</si>
  <si>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</si>
  <si>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</si>
  <si>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</si>
  <si>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</si>
  <si>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</si>
  <si>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</si>
  <si>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</si>
  <si>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</si>
  <si>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</si>
  <si>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</si>
  <si>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</si>
  <si>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</si>
  <si>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</si>
  <si>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</si>
  <si>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</si>
  <si>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</si>
  <si>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</si>
  <si>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</si>
  <si>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</si>
  <si>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</si>
  <si>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</si>
  <si>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</si>
  <si>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</si>
  <si>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</si>
  <si>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</si>
  <si>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</si>
  <si>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</si>
  <si>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</si>
  <si>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</si>
  <si>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</si>
  <si>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</si>
  <si>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</si>
  <si>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</si>
  <si>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</si>
  <si>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</si>
  <si>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</si>
  <si>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</si>
  <si>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</si>
  <si>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</si>
  <si>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</si>
  <si>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</si>
  <si>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</si>
  <si>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</si>
  <si>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</si>
  <si>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</si>
  <si>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</si>
  <si>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</si>
  <si>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</si>
  <si>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</si>
  <si>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</si>
  <si>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</si>
  <si>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</si>
  <si>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</si>
  <si>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</si>
  <si>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</si>
  <si>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</si>
  <si>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</si>
  <si>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</si>
  <si>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</si>
  <si>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</si>
  <si>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</si>
  <si>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</si>
  <si>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</si>
  <si>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</si>
  <si>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</si>
  <si>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</si>
  <si>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</si>
  <si>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</si>
  <si>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</si>
  <si>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</si>
  <si>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</si>
  <si>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</si>
  <si>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</si>
  <si>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</si>
  <si>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</si>
  <si>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</si>
  <si>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</si>
  <si>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</si>
  <si>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</si>
  <si>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</si>
  <si>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</si>
  <si>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</si>
  <si>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</si>
  <si>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</si>
  <si>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</si>
  <si>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</si>
  <si>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</si>
  <si>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</si>
  <si>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</si>
  <si>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</si>
  <si>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</si>
  <si>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</si>
  <si>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</si>
  <si>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</si>
  <si>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</si>
  <si>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</si>
  <si>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</si>
  <si>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</si>
  <si>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</si>
  <si>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</si>
  <si>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</si>
  <si>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</si>
  <si>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</si>
  <si>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</si>
  <si>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</si>
  <si>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</si>
  <si>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</si>
  <si>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</si>
  <si>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</si>
  <si>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</si>
  <si>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</si>
  <si>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</si>
  <si>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</si>
  <si>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</si>
  <si>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</si>
  <si>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</si>
  <si>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</si>
  <si>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</si>
  <si>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</si>
  <si>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</si>
  <si>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</si>
  <si>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</si>
  <si>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</si>
  <si>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</si>
  <si>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</si>
  <si>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</si>
  <si>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</si>
  <si>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</si>
  <si>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</si>
  <si>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</si>
  <si>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</si>
  <si>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</si>
  <si>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</si>
  <si>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</si>
  <si>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</si>
  <si>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</si>
  <si>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</si>
  <si>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</si>
  <si>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</si>
  <si>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</si>
  <si>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</si>
  <si>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</si>
  <si>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</si>
  <si>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</si>
  <si>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</si>
  <si>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</si>
  <si>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</si>
  <si>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</si>
  <si>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</si>
  <si>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</si>
  <si>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</si>
  <si>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</si>
  <si>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</si>
  <si>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</si>
  <si>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</si>
  <si>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</si>
  <si>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</si>
  <si>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</si>
  <si>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</si>
  <si>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</si>
  <si>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</si>
  <si>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</si>
  <si>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</si>
  <si>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</si>
  <si>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</si>
  <si>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</si>
  <si>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</si>
  <si>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</si>
  <si>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</si>
  <si>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</si>
  <si>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</si>
  <si>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</si>
  <si>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</si>
  <si>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</si>
  <si>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</si>
  <si>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</si>
  <si>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</si>
  <si>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</si>
  <si>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</si>
  <si>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</si>
  <si>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</si>
  <si>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</si>
  <si>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</si>
  <si>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</si>
  <si>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</si>
  <si>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</si>
  <si>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</si>
  <si>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</si>
  <si>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</si>
  <si>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</si>
  <si>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</si>
  <si>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</si>
  <si>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</si>
  <si>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</si>
  <si>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</si>
  <si>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</si>
  <si>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</si>
  <si>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</si>
  <si>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</si>
  <si>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</si>
  <si>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</si>
  <si>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</si>
  <si>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</si>
  <si>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</si>
  <si>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</si>
  <si>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</si>
  <si>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</si>
  <si>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</si>
  <si>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</si>
  <si>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</si>
  <si>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</si>
  <si>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</si>
  <si>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</si>
  <si>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</si>
  <si>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</si>
  <si>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</si>
  <si>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</si>
  <si>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</si>
  <si>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</si>
  <si>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</si>
  <si>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</si>
  <si>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</si>
  <si>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</si>
  <si>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</si>
  <si>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</si>
  <si>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</si>
  <si>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</si>
  <si>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</si>
  <si>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</si>
  <si>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</si>
  <si>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</si>
  <si>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</si>
  <si>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</si>
  <si>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</si>
  <si>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</si>
  <si>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</si>
  <si>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</si>
  <si>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</si>
  <si>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</si>
  <si>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</si>
  <si>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</si>
  <si>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</si>
  <si>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</si>
  <si>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</si>
  <si>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</si>
  <si>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</si>
  <si>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</si>
  <si>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</si>
  <si>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</si>
  <si>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</si>
  <si>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</si>
  <si>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</si>
  <si>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</si>
  <si>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</si>
  <si>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</si>
  <si>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</si>
  <si>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</si>
  <si>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</si>
  <si>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</si>
  <si>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</si>
  <si>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</si>
  <si>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</si>
  <si>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</si>
  <si>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</si>
  <si>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</si>
  <si>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</si>
  <si>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</si>
  <si>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</si>
  <si>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</si>
  <si>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</si>
  <si>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</si>
  <si>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</si>
  <si>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</si>
  <si>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</si>
  <si>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</si>
  <si>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</si>
  <si>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</si>
  <si>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</si>
  <si>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</si>
  <si>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</si>
  <si>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</si>
  <si>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</si>
  <si>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</si>
  <si>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</si>
  <si>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</si>
  <si>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</si>
  <si>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</si>
  <si>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</si>
  <si>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</si>
  <si>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</si>
  <si>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</si>
  <si>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</si>
  <si>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</si>
  <si>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</si>
  <si>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</si>
  <si>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</si>
  <si>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</si>
  <si>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</si>
  <si>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</si>
  <si>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</si>
  <si>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</si>
  <si>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</si>
  <si>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</si>
  <si>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</si>
  <si>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</si>
  <si>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</si>
  <si>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</si>
  <si>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</si>
  <si>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</si>
  <si>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</si>
  <si>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</si>
  <si>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</si>
  <si>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</si>
  <si>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</si>
  <si>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</si>
  <si>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</si>
  <si>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</si>
  <si>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</si>
  <si>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</si>
  <si>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</si>
  <si>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</si>
  <si>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</si>
  <si>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</si>
  <si>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</si>
  <si>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</si>
  <si>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</si>
  <si>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</si>
  <si>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</si>
  <si>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</si>
  <si>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</si>
  <si>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</si>
  <si>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</si>
  <si>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</si>
  <si>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</si>
  <si>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</si>
  <si>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</si>
  <si>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</si>
  <si>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</si>
  <si>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</si>
  <si>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</si>
  <si>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</si>
  <si>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</si>
  <si>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</si>
  <si>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</si>
  <si>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</si>
  <si>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</si>
  <si>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</si>
  <si>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</si>
  <si>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</si>
  <si>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</si>
  <si>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</si>
  <si>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</si>
  <si>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</si>
  <si>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</si>
  <si>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</si>
  <si>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</si>
  <si>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</si>
  <si>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</si>
  <si>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</si>
  <si>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</si>
  <si>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</si>
  <si>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</si>
  <si>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</si>
  <si>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</si>
  <si>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</si>
  <si>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</si>
  <si>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</si>
  <si>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</si>
  <si>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</si>
  <si>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</si>
  <si>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</si>
  <si>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</si>
  <si>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</si>
  <si>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</si>
  <si>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</si>
  <si>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</si>
  <si>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</si>
  <si>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</si>
  <si>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</si>
  <si>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</si>
  <si>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</si>
  <si>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</si>
  <si>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</si>
  <si>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</si>
  <si>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</si>
  <si>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</si>
  <si>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</si>
  <si>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</si>
  <si>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</si>
  <si>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</si>
  <si>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</si>
  <si>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</si>
  <si>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</si>
  <si>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</si>
  <si>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</si>
  <si>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</si>
  <si>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</si>
  <si>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</si>
  <si>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</si>
  <si>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</si>
  <si>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</si>
  <si>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</si>
  <si>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</si>
  <si>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</si>
  <si>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</si>
  <si>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</si>
  <si>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</si>
  <si>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</si>
  <si>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</si>
  <si>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</si>
  <si>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</si>
  <si>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</si>
  <si>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</si>
  <si>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</si>
  <si>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</si>
  <si>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</si>
  <si>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</si>
  <si>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</si>
  <si>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</si>
  <si>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</si>
  <si>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</si>
  <si>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</si>
  <si>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</si>
  <si>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</si>
  <si>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</si>
  <si>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</si>
  <si>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</si>
  <si>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</si>
  <si>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</si>
  <si>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</si>
  <si>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</si>
  <si>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</si>
  <si>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</si>
  <si>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</si>
  <si>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</si>
  <si>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</si>
  <si>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</si>
  <si>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</si>
  <si>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</si>
  <si>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</si>
  <si>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</si>
  <si>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</si>
  <si>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</si>
  <si>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</si>
  <si>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</si>
  <si>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</si>
  <si>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</si>
  <si>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</si>
  <si>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</si>
  <si>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</si>
  <si>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</si>
  <si>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</si>
  <si>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</si>
  <si>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</si>
  <si>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</si>
  <si>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</si>
  <si>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</si>
  <si>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</si>
  <si>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</si>
  <si>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</si>
  <si>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</si>
  <si>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</si>
  <si>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</si>
  <si>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</si>
  <si>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</si>
  <si>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</si>
  <si>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</si>
  <si>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</si>
  <si>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</si>
  <si>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</si>
  <si>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</si>
  <si>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</si>
  <si>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</si>
  <si>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</si>
  <si>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</si>
  <si>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</si>
  <si>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</si>
  <si>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</si>
  <si>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</si>
  <si>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</si>
  <si>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</si>
  <si>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</si>
  <si>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</si>
  <si>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</si>
  <si>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</si>
  <si>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</si>
  <si>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</si>
  <si>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</si>
  <si>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</si>
  <si>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</si>
  <si>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</si>
  <si>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</si>
  <si>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</si>
  <si>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</si>
  <si>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</si>
  <si>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</si>
  <si>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</si>
  <si>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</si>
  <si>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</si>
  <si>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</si>
  <si>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</si>
  <si>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</si>
  <si>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</si>
  <si>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</si>
  <si>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</si>
  <si>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</si>
  <si>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</si>
  <si>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</si>
  <si>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</si>
  <si>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</si>
  <si>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</si>
  <si>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</si>
  <si>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</si>
  <si>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</si>
  <si>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</si>
  <si>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</si>
  <si>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</si>
  <si>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</si>
  <si>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</si>
  <si>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</si>
  <si>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</si>
  <si>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</si>
  <si>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</si>
  <si>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</si>
  <si>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</si>
  <si>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</si>
  <si>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</si>
  <si>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</si>
  <si>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</si>
  <si>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</si>
  <si>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</si>
  <si>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</si>
  <si>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</si>
  <si>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</si>
  <si>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</si>
  <si>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</si>
  <si>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</si>
  <si>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</si>
  <si>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</si>
  <si>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</si>
  <si>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</si>
  <si>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</si>
  <si>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</si>
  <si>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</si>
  <si>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</si>
  <si>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</si>
  <si>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</si>
  <si>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</si>
  <si>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</si>
  <si>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</si>
  <si>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</si>
  <si>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</si>
  <si>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</si>
  <si>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</si>
  <si>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</si>
  <si>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</si>
  <si>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</si>
  <si>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</si>
  <si>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</si>
  <si>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</si>
  <si>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</si>
  <si>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</si>
  <si>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</si>
  <si>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</si>
  <si>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</si>
  <si>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</si>
  <si>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</si>
  <si>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</si>
  <si>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</si>
  <si>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</si>
  <si>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</si>
  <si>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</si>
  <si>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</si>
  <si>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</si>
  <si>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</si>
  <si>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</si>
  <si>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</si>
  <si>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</si>
  <si>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</si>
  <si>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</si>
  <si>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</si>
  <si>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</si>
  <si>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</si>
  <si>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</si>
  <si>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</si>
  <si>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</si>
  <si>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</si>
  <si>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</si>
  <si>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</si>
  <si>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</si>
  <si>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</si>
  <si>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</si>
  <si>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</si>
  <si>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</si>
  <si>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</si>
  <si>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</si>
  <si>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</si>
  <si>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</si>
  <si>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</si>
  <si>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</si>
  <si>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</si>
  <si>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</si>
  <si>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</si>
  <si>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</si>
  <si>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</si>
  <si>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</si>
  <si>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</si>
  <si>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</si>
  <si>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</si>
  <si>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</si>
  <si>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</si>
  <si>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</si>
  <si>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</si>
  <si>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</si>
  <si>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</si>
  <si>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</si>
  <si>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</si>
  <si>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</si>
  <si>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</si>
  <si>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</si>
  <si>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</si>
  <si>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</si>
  <si>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</si>
  <si>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</si>
  <si>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</si>
  <si>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</si>
  <si>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</si>
  <si>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</si>
  <si>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</si>
  <si>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</si>
  <si>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</si>
  <si>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</si>
  <si>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</si>
  <si>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</si>
  <si>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</si>
  <si>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</si>
  <si>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</si>
  <si>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</si>
  <si>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</si>
  <si>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</si>
  <si>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</si>
  <si>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</si>
  <si>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</si>
  <si>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</si>
  <si>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</si>
  <si>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</si>
  <si>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</si>
  <si>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</si>
  <si>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</si>
  <si>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</si>
  <si>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</si>
  <si>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</si>
  <si>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</si>
  <si>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</si>
  <si>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</si>
  <si>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</si>
  <si>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</si>
  <si>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</si>
  <si>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</si>
  <si>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</si>
  <si>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</si>
  <si>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</si>
  <si>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</si>
  <si>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</si>
  <si>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</si>
  <si>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</si>
  <si>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</si>
  <si>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</si>
  <si>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</si>
  <si>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</si>
  <si>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</si>
  <si>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</si>
  <si>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</si>
  <si>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</si>
  <si>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</si>
  <si>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</si>
  <si>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</si>
  <si>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</si>
  <si>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</si>
  <si>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</si>
  <si>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</si>
  <si>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</si>
  <si>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</si>
  <si>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</si>
  <si>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</si>
  <si>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</si>
  <si>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</si>
  <si>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</si>
  <si>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</si>
  <si>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</si>
  <si>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</si>
  <si>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</si>
  <si>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</si>
  <si>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</si>
  <si>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</si>
  <si>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</si>
  <si>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</si>
  <si>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</si>
  <si>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</si>
  <si>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</si>
  <si>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</si>
  <si>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</si>
  <si>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</si>
  <si>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</si>
  <si>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</si>
  <si>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</si>
  <si>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</si>
  <si>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</si>
  <si>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</si>
  <si>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</si>
  <si>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</si>
  <si>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</si>
  <si>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</si>
  <si>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</si>
  <si>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</si>
  <si>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</si>
  <si>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</si>
  <si>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</si>
  <si>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</si>
  <si>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</si>
  <si>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</si>
  <si>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</si>
  <si>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</si>
  <si>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</si>
  <si>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</si>
  <si>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</si>
  <si>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</si>
  <si>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</si>
  <si>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</si>
  <si>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</si>
  <si>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</si>
  <si>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</si>
  <si>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</si>
  <si>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</si>
  <si>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</si>
  <si>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</si>
  <si>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</si>
  <si>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</si>
  <si>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</si>
  <si>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</si>
  <si>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</si>
  <si>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</si>
  <si>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</si>
  <si>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</si>
  <si>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</si>
  <si>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</si>
  <si>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</si>
  <si>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</si>
  <si>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</si>
  <si>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</si>
  <si>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</si>
  <si>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</si>
  <si>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</si>
  <si>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</si>
  <si>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</si>
  <si>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</si>
  <si>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</si>
  <si>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</si>
  <si>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</si>
  <si>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</si>
  <si>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</si>
  <si>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</si>
  <si>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</si>
  <si>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</si>
  <si>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</si>
  <si>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</si>
  <si>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</si>
  <si>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</si>
  <si>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</si>
  <si>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</si>
  <si>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</si>
  <si>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</si>
  <si>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</si>
  <si>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</si>
  <si>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</si>
  <si>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</si>
  <si>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</si>
  <si>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</si>
  <si>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</si>
  <si>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</si>
  <si>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</si>
  <si>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</si>
  <si>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</si>
  <si>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</si>
  <si>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</si>
  <si>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</si>
  <si>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</si>
  <si>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</si>
  <si>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</si>
  <si>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</si>
  <si>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</si>
  <si>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</si>
  <si>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</si>
  <si>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</si>
  <si>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</si>
  <si>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</si>
  <si>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</si>
  <si>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</si>
  <si>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</si>
  <si>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</si>
  <si>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</si>
  <si>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</si>
  <si>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</si>
  <si>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</si>
  <si>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</si>
  <si>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</si>
  <si>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</si>
  <si>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</si>
  <si>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</si>
  <si>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</si>
  <si>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</si>
  <si>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</si>
  <si>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</si>
  <si>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</si>
  <si>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</si>
  <si>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</si>
  <si>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</si>
  <si>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</si>
  <si>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</si>
  <si>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</si>
  <si>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</si>
  <si>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</si>
  <si>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</si>
  <si>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</si>
  <si>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</si>
  <si>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</si>
  <si>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</si>
  <si>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</si>
  <si>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</si>
  <si>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</si>
  <si>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</si>
  <si>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</si>
  <si>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</si>
  <si>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</si>
  <si>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</si>
  <si>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</si>
  <si>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</si>
  <si>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</si>
  <si>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</si>
  <si>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</si>
  <si>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</si>
  <si>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</si>
  <si>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</si>
  <si>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</si>
  <si>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</si>
  <si>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</si>
  <si>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</si>
  <si>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</si>
  <si>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</si>
  <si>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</si>
  <si>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</si>
  <si>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</si>
  <si>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</si>
  <si>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</si>
  <si>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</si>
  <si>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</si>
  <si>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</si>
  <si>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</si>
  <si>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</si>
  <si>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</si>
  <si>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</si>
  <si>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</si>
  <si>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</si>
  <si>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</si>
  <si>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</si>
  <si>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</si>
  <si>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</si>
  <si>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</si>
  <si>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</si>
  <si>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</si>
  <si>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</si>
  <si>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</si>
  <si>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</si>
  <si>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</si>
  <si>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</si>
  <si>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</si>
  <si>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</si>
  <si>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</si>
  <si>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</si>
  <si>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</si>
  <si>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</si>
  <si>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</si>
  <si>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</si>
  <si>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</si>
  <si>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</si>
  <si>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</si>
  <si>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</si>
  <si>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</si>
  <si>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</si>
  <si>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</si>
  <si>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</si>
  <si>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</si>
  <si>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</si>
  <si>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</si>
  <si>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</si>
  <si>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</si>
  <si>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</si>
  <si>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</si>
  <si>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</si>
  <si>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</si>
  <si>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</si>
  <si>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</si>
  <si>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</si>
  <si>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</si>
  <si>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</si>
  <si>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</si>
  <si>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</si>
  <si>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</si>
  <si>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</si>
  <si>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</si>
  <si>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</si>
  <si>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</si>
  <si>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</si>
  <si>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</si>
  <si>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</si>
  <si>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</si>
  <si>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</si>
  <si>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</si>
  <si>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</si>
  <si>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</si>
  <si>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</si>
  <si>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</si>
  <si>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</si>
  <si>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</si>
  <si>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</si>
  <si>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</si>
  <si>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</si>
  <si>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</si>
  <si>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</si>
  <si>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</si>
  <si>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</si>
  <si>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</si>
  <si>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</si>
  <si>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</si>
  <si>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</si>
  <si>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</si>
  <si>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</si>
  <si>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</si>
  <si>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</si>
  <si>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</si>
  <si>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</si>
  <si>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</si>
  <si>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</si>
  <si>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</si>
  <si>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</si>
  <si>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</si>
  <si>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</si>
  <si>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</si>
  <si>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</si>
  <si>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</si>
  <si>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</si>
  <si>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</si>
  <si>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</si>
  <si>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</si>
  <si>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</si>
  <si>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</si>
  <si>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</si>
  <si>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</si>
  <si>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</si>
  <si>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</si>
  <si>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</si>
  <si>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</si>
  <si>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</si>
  <si>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</si>
  <si>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</si>
  <si>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</si>
  <si>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</si>
  <si>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</si>
  <si>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</si>
  <si>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</si>
  <si>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</si>
  <si>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</si>
  <si>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</si>
  <si>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</si>
  <si>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</si>
  <si>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</si>
  <si>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</si>
  <si>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</si>
  <si>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</si>
  <si>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</si>
  <si>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</si>
  <si>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</si>
  <si>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</si>
  <si>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</si>
  <si>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</si>
  <si>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</si>
  <si>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</si>
  <si>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</si>
  <si>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</si>
  <si>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</si>
  <si>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</si>
  <si>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</si>
  <si>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</si>
  <si>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</si>
  <si>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</si>
  <si>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</si>
  <si>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</si>
  <si>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</si>
  <si>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</si>
  <si>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</si>
  <si>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</si>
  <si>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</si>
  <si>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</si>
  <si>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</si>
  <si>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</si>
  <si>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</si>
  <si>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</si>
  <si>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</si>
  <si>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</si>
  <si>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</si>
  <si>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</si>
  <si>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</si>
  <si>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</si>
  <si>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</si>
  <si>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</si>
  <si>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</si>
  <si>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</si>
  <si>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</si>
  <si>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</si>
  <si>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</si>
  <si>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</si>
  <si>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</si>
  <si>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</si>
  <si>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</si>
  <si>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</si>
  <si>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</si>
  <si>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</si>
  <si>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</si>
  <si>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</si>
  <si>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</si>
  <si>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</si>
  <si>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</si>
  <si>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</si>
  <si>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</si>
  <si>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</si>
  <si>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</si>
  <si>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</si>
  <si>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</si>
  <si>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</si>
  <si>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</si>
  <si>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</si>
  <si>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</si>
  <si>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</si>
  <si>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</si>
  <si>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</si>
  <si>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</si>
  <si>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</si>
  <si>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</si>
  <si>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</si>
  <si>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</si>
  <si>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</si>
  <si>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</si>
  <si>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</si>
  <si>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</si>
  <si>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</si>
  <si>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</si>
  <si>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</si>
  <si>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</si>
  <si>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</si>
  <si>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</si>
  <si>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</si>
  <si>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</si>
  <si>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</si>
  <si>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</si>
  <si>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</si>
  <si>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</si>
  <si>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</si>
  <si>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</si>
  <si>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</si>
  <si>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</si>
  <si>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</si>
  <si>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</si>
  <si>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</si>
  <si>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</si>
  <si>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</si>
  <si>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</si>
  <si>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</si>
  <si>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</si>
  <si>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</si>
  <si>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</si>
  <si>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</si>
  <si>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</si>
  <si>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</si>
  <si>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</si>
  <si>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</si>
  <si>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</si>
  <si>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</si>
  <si>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</si>
  <si>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</si>
  <si>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</si>
  <si>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</si>
  <si>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</si>
  <si>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</si>
  <si>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</si>
  <si>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</si>
  <si>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</si>
  <si>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</si>
  <si>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</si>
  <si>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</si>
  <si>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</si>
  <si>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</si>
  <si>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</si>
  <si>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</si>
  <si>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</si>
  <si>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</si>
  <si>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</si>
  <si>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</si>
  <si>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</si>
  <si>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</si>
  <si>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</si>
  <si>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</si>
  <si>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</si>
  <si>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</si>
  <si>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</si>
  <si>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</si>
  <si>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</si>
  <si>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</si>
  <si>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</si>
  <si>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</si>
  <si>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</si>
  <si>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</si>
  <si>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</si>
  <si>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</si>
  <si>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</si>
  <si>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</si>
  <si>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</si>
  <si>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</si>
  <si>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</si>
  <si>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</si>
  <si>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</si>
  <si>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</si>
  <si>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</si>
  <si>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</si>
  <si>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</si>
  <si>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</si>
  <si>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</si>
  <si>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</si>
  <si>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</si>
  <si>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</si>
  <si>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</si>
  <si>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</si>
  <si>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</si>
  <si>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</si>
  <si>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</si>
  <si>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</si>
  <si>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</si>
  <si>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</si>
  <si>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</si>
  <si>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</si>
  <si>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</si>
  <si>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</si>
  <si>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</si>
  <si>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</si>
  <si>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</si>
  <si>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</si>
  <si>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</si>
  <si>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</si>
  <si>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</si>
  <si>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</si>
  <si>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</si>
  <si>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</si>
  <si>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</si>
  <si>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</si>
  <si>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</si>
  <si>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</si>
  <si>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</si>
  <si>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</si>
  <si>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</si>
  <si>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</si>
  <si>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</si>
  <si>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</si>
  <si>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</si>
  <si>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</si>
  <si>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</si>
  <si>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</si>
  <si>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</si>
  <si>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</si>
  <si>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</si>
  <si>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</si>
  <si>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</si>
  <si>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</si>
  <si>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</si>
  <si>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</si>
  <si>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</si>
  <si>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</si>
  <si>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</si>
  <si>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</si>
  <si>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</si>
  <si>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</si>
  <si>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</si>
  <si>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</si>
  <si>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</si>
  <si>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</si>
  <si>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</si>
  <si>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</si>
  <si>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</si>
  <si>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</si>
  <si>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</si>
  <si>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</si>
  <si>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</si>
  <si>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</si>
  <si>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</si>
  <si>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</si>
  <si>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</si>
  <si>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</si>
  <si>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</si>
  <si>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</si>
  <si>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</si>
  <si>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</si>
  <si>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</si>
  <si>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</si>
  <si>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</si>
  <si>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</si>
  <si>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</si>
  <si>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</si>
  <si>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</si>
  <si>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</si>
  <si>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</si>
  <si>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</si>
  <si>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</si>
  <si>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</si>
  <si>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</si>
  <si>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</si>
  <si>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</si>
  <si>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</si>
  <si>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</si>
  <si>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</si>
  <si>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</si>
  <si>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</si>
  <si>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</si>
  <si>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</si>
  <si>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</si>
  <si>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</si>
  <si>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</si>
  <si>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</si>
  <si>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</si>
  <si>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</si>
  <si>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</si>
  <si>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</si>
  <si>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</si>
  <si>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</si>
  <si>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</si>
  <si>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</si>
  <si>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</si>
  <si>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</si>
  <si>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</si>
  <si>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</si>
  <si>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</si>
  <si>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</si>
  <si>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</si>
  <si>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</si>
  <si>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</si>
  <si>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</si>
  <si>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</si>
  <si>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</si>
  <si>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</si>
  <si>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</si>
  <si>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</si>
  <si>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</si>
  <si>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</si>
  <si>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</si>
  <si>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</si>
  <si>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</si>
  <si>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</si>
  <si>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</si>
  <si>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</si>
  <si>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</si>
  <si>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</si>
  <si>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</si>
  <si>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</si>
  <si>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</si>
  <si>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</si>
  <si>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</si>
  <si>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</si>
  <si>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</si>
  <si>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</si>
  <si>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</si>
  <si>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</si>
  <si>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</si>
  <si>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</si>
  <si>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</si>
  <si>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</si>
  <si>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</si>
  <si>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</si>
  <si>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</si>
  <si>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</si>
  <si>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</si>
  <si>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</si>
  <si>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</si>
  <si>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</si>
  <si>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</si>
  <si>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</si>
  <si>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</si>
  <si>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</si>
  <si>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</si>
  <si>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</si>
  <si>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</si>
  <si>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</si>
  <si>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</si>
  <si>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</si>
  <si>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</si>
  <si>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</si>
  <si>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</si>
  <si>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</si>
  <si>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</si>
  <si>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</si>
  <si>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</si>
  <si>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</si>
  <si>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</si>
  <si>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</si>
  <si>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</si>
  <si>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</si>
  <si>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</si>
  <si>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</si>
  <si>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</si>
  <si>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</si>
  <si>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</si>
  <si>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</si>
  <si>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</si>
  <si>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</si>
  <si>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</si>
  <si>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</si>
  <si>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</si>
  <si>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</si>
  <si>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</si>
  <si>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</si>
  <si>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</si>
  <si>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</si>
  <si>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</si>
  <si>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</si>
  <si>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</si>
  <si>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</si>
  <si>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</si>
  <si>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</si>
  <si>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</si>
  <si>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</si>
  <si>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</si>
  <si>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</si>
  <si>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</si>
  <si>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</si>
  <si>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</si>
  <si>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</si>
  <si>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</si>
  <si>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</si>
  <si>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</si>
  <si>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</si>
  <si>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</si>
  <si>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</si>
  <si>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</si>
  <si>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</si>
  <si>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</si>
  <si>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</si>
  <si>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</si>
  <si>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</si>
  <si>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</si>
  <si>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</si>
  <si>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</si>
  <si>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</si>
  <si>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</si>
  <si>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</si>
  <si>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</si>
  <si>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</si>
  <si>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</si>
  <si>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</si>
  <si>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</si>
  <si>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</si>
  <si>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</si>
  <si>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</si>
  <si>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</si>
  <si>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</si>
  <si>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</si>
  <si>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</si>
  <si>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</si>
  <si>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</si>
  <si>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</si>
  <si>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</si>
  <si>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</si>
  <si>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</si>
  <si>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</si>
  <si>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</si>
  <si>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</si>
  <si>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</si>
  <si>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</si>
  <si>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</si>
  <si>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</si>
  <si>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</si>
  <si>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</si>
  <si>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</si>
  <si>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</si>
  <si>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</si>
  <si>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</si>
  <si>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</si>
  <si>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</si>
  <si>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</si>
  <si>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</si>
  <si>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</si>
  <si>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</si>
  <si>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</si>
  <si>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</si>
  <si>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</si>
  <si>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</si>
  <si>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</si>
  <si>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</si>
  <si>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</si>
  <si>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</si>
  <si>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</si>
  <si>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</si>
  <si>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</si>
  <si>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</si>
  <si>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</si>
  <si>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</si>
  <si>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</si>
  <si>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</si>
  <si>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</si>
  <si>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</si>
  <si>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</si>
  <si>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</si>
  <si>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</si>
  <si>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</si>
  <si>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</si>
  <si>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</si>
  <si>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</si>
  <si>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</si>
  <si>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</si>
  <si>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</si>
  <si>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</si>
  <si>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</si>
  <si>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</si>
  <si>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</si>
  <si>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</si>
  <si>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</si>
  <si>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</si>
  <si>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</si>
  <si>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</si>
  <si>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</si>
  <si>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</si>
  <si>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</si>
  <si>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</si>
  <si>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</si>
  <si>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</si>
  <si>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</si>
  <si>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</si>
  <si>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</si>
  <si>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</si>
  <si>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</si>
  <si>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</si>
  <si>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</si>
  <si>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</si>
  <si>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</si>
  <si>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</si>
  <si>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</si>
  <si>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</si>
  <si>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</si>
  <si>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</si>
  <si>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</si>
  <si>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</si>
  <si>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</si>
  <si>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</si>
  <si>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</si>
  <si>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</si>
  <si>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</si>
  <si>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</si>
  <si>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</si>
  <si>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</si>
  <si>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</si>
  <si>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</si>
  <si>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</si>
  <si>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</si>
  <si>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</si>
  <si>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</si>
  <si>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</si>
  <si>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</si>
  <si>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</si>
  <si>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</si>
  <si>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</si>
  <si>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</si>
  <si>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</si>
  <si>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</si>
  <si>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</si>
  <si>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</si>
  <si>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</si>
  <si>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</si>
  <si>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</si>
  <si>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</si>
  <si>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</si>
  <si>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</si>
  <si>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</si>
  <si>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</si>
  <si>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</si>
  <si>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</si>
  <si>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</si>
  <si>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</si>
  <si>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</si>
  <si>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</si>
  <si>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</si>
  <si>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</si>
  <si>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</si>
  <si>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</si>
  <si>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</si>
  <si>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</si>
  <si>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</si>
  <si>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</si>
  <si>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</si>
  <si>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</si>
  <si>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</si>
  <si>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</si>
  <si>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</si>
  <si>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</si>
  <si>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</si>
  <si>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</si>
  <si>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</si>
  <si>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</si>
  <si>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</si>
  <si>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</si>
  <si>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</si>
  <si>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</si>
  <si>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</si>
  <si>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</si>
  <si>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</si>
  <si>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</si>
  <si>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</si>
  <si>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</si>
  <si>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</si>
  <si>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</si>
  <si>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</si>
  <si>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</si>
  <si>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</si>
  <si>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</si>
  <si>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</si>
  <si>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</si>
  <si>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</si>
  <si>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</si>
  <si>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</si>
  <si>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</si>
  <si>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</si>
  <si>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</si>
  <si>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</si>
  <si>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</si>
  <si>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</si>
  <si>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</si>
  <si>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</si>
  <si>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</si>
  <si>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</si>
  <si>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</si>
  <si>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</si>
  <si>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</si>
  <si>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</si>
  <si>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</si>
  <si>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</si>
  <si>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</si>
  <si>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</si>
  <si>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</si>
  <si>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</si>
  <si>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</si>
  <si>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</si>
  <si>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</si>
  <si>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</si>
  <si>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</si>
  <si>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</si>
  <si>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</si>
  <si>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</si>
  <si>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</si>
  <si>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</si>
  <si>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</si>
  <si>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</si>
  <si>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</si>
  <si>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</si>
  <si>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</si>
  <si>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</si>
  <si>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</si>
  <si>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</si>
  <si>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</si>
  <si>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</si>
  <si>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</si>
  <si>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</si>
  <si>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</si>
  <si>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</si>
  <si>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</si>
  <si>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</si>
  <si>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</si>
  <si>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</si>
  <si>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</si>
  <si>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</si>
  <si>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</si>
  <si>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</si>
  <si>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</si>
  <si>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</si>
  <si>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</si>
  <si>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</si>
  <si>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</si>
  <si>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</si>
  <si>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</si>
  <si>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</si>
  <si>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</si>
  <si>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</si>
  <si>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</si>
  <si>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</si>
  <si>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</si>
  <si>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</si>
  <si>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</si>
  <si>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</si>
  <si>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</si>
  <si>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</si>
  <si>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</si>
  <si>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</si>
  <si>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</si>
  <si>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</si>
  <si>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</si>
  <si>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</si>
  <si>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</si>
  <si>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</si>
  <si>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</si>
  <si>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</si>
  <si>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</si>
  <si>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</si>
  <si>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</si>
  <si>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</si>
  <si>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</si>
  <si>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</si>
  <si>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</si>
  <si>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</si>
  <si>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</si>
  <si>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</si>
  <si>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</si>
  <si>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</si>
  <si>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</si>
  <si>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</si>
  <si>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</si>
  <si>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</si>
  <si>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</si>
  <si>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</si>
  <si>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</si>
  <si>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</si>
  <si>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</si>
  <si>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</si>
  <si>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</si>
  <si>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</si>
  <si>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</si>
  <si>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</si>
  <si>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</si>
  <si>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</si>
  <si>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</si>
  <si>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</si>
  <si>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</si>
  <si>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</si>
  <si>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</si>
  <si>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</si>
  <si>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</si>
  <si>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</si>
  <si>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</si>
  <si>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</si>
  <si>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</si>
  <si>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</si>
  <si>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</si>
  <si>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</si>
  <si>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</si>
  <si>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</si>
  <si>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</si>
  <si>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</si>
  <si>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</si>
  <si>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</si>
  <si>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</si>
  <si>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</si>
  <si>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</si>
  <si>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</si>
  <si>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</si>
  <si>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</si>
  <si>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</si>
  <si>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</si>
  <si>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</si>
  <si>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</si>
  <si>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</si>
  <si>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</si>
  <si>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</si>
  <si>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</si>
  <si>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</si>
  <si>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</si>
  <si>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</si>
  <si>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</si>
  <si>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</si>
  <si>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</si>
  <si>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</si>
  <si>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</si>
  <si>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</si>
  <si>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</si>
  <si>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</si>
  <si>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</si>
  <si>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</si>
  <si>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</si>
  <si>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</si>
  <si>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</si>
  <si>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</si>
  <si>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</si>
  <si>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</si>
  <si>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</si>
  <si>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</si>
  <si>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</si>
  <si>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</si>
  <si>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</si>
  <si>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</si>
  <si>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</si>
  <si>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</si>
  <si>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</si>
  <si>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</si>
  <si>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</si>
  <si>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</si>
  <si>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</si>
  <si>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</si>
  <si>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</si>
  <si>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</si>
  <si>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</si>
  <si>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</si>
  <si>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</si>
  <si>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</si>
  <si>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</si>
  <si>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</si>
  <si>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</si>
  <si>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</si>
  <si>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</si>
  <si>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</si>
  <si>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</si>
  <si>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</si>
  <si>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</si>
  <si>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</si>
  <si>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</si>
  <si>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</si>
  <si>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</si>
  <si>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</si>
  <si>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</si>
  <si>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</si>
  <si>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</si>
  <si>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</si>
  <si>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</si>
  <si>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</si>
  <si>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</si>
  <si>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</si>
  <si>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</si>
  <si>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</si>
  <si>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</si>
  <si>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</si>
  <si>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</si>
  <si>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</si>
  <si>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</si>
  <si>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</si>
  <si>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</si>
  <si>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</si>
  <si>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</si>
  <si>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</si>
  <si>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</si>
  <si>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</si>
  <si>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</si>
  <si>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</si>
  <si>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</si>
  <si>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</si>
  <si>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</si>
  <si>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</si>
  <si>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</si>
  <si>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</si>
  <si>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</si>
  <si>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</si>
  <si>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</si>
  <si>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</si>
  <si>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</si>
  <si>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</si>
  <si>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</si>
  <si>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</si>
  <si>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</si>
  <si>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</si>
  <si>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</si>
  <si>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</si>
  <si>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</si>
  <si>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</si>
  <si>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</si>
  <si>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</si>
  <si>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</si>
  <si>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</si>
  <si>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</si>
  <si>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</si>
  <si>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</si>
  <si>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</si>
  <si>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</si>
  <si>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</si>
  <si>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</si>
  <si>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</si>
  <si>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</si>
  <si>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</si>
  <si>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</si>
  <si>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</si>
  <si>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</si>
  <si>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</si>
  <si>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</si>
  <si>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</si>
  <si>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</si>
  <si>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</si>
  <si>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</si>
  <si>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</si>
  <si>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</si>
  <si>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</si>
  <si>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</si>
  <si>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</si>
  <si>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</si>
  <si>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</si>
  <si>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</si>
  <si>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</si>
  <si>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</si>
  <si>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</si>
  <si>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</si>
  <si>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</si>
  <si>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</si>
  <si>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</si>
  <si>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</si>
  <si>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</si>
  <si>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</si>
  <si>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</si>
  <si>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</si>
  <si>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</si>
  <si>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</si>
  <si>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</si>
  <si>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</si>
  <si>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</si>
  <si>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</si>
  <si>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</si>
  <si>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</si>
  <si>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</si>
  <si>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</si>
  <si>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</si>
  <si>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</si>
  <si>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</si>
  <si>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</si>
  <si>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</si>
  <si>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</si>
  <si>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</si>
  <si>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</si>
  <si>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</si>
  <si>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</si>
  <si>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</si>
  <si>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</si>
  <si>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</si>
  <si>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</si>
  <si>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</si>
  <si>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</si>
  <si>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</si>
  <si>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</si>
  <si>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</si>
  <si>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</si>
  <si>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</si>
  <si>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</si>
  <si>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</si>
  <si>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</si>
  <si>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</si>
  <si>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</si>
  <si>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</si>
  <si>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</si>
  <si>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</si>
  <si>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</si>
  <si>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</si>
  <si>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</si>
  <si>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</si>
  <si>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</si>
  <si>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</si>
  <si>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</si>
  <si>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</si>
  <si>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</si>
  <si>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</si>
  <si>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</si>
  <si>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</si>
  <si>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</si>
  <si>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</si>
  <si>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</si>
  <si>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</si>
  <si>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</si>
  <si>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</si>
  <si>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</si>
  <si>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</si>
  <si>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</si>
  <si>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</si>
  <si>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</si>
  <si>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</si>
  <si>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</si>
  <si>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</si>
  <si>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</si>
  <si>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</si>
  <si>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</si>
  <si>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</si>
  <si>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</si>
  <si>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</si>
  <si>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</si>
  <si>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</si>
  <si>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</si>
  <si>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</si>
  <si>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</si>
  <si>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</si>
  <si>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</si>
  <si>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</si>
  <si>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</si>
  <si>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</si>
  <si>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</si>
  <si>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</si>
  <si>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</si>
  <si>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</si>
  <si>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</si>
  <si>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</si>
  <si>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</si>
  <si>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</si>
  <si>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</si>
  <si>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</si>
  <si>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</si>
  <si>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</si>
  <si>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</si>
  <si>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</si>
  <si>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</si>
  <si>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</si>
  <si>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</si>
  <si>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</si>
  <si>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</si>
  <si>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</si>
  <si>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</si>
  <si>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</si>
  <si>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</si>
  <si>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</si>
  <si>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</si>
  <si>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</si>
  <si>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</si>
  <si>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</si>
  <si>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</si>
  <si>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</si>
  <si>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</si>
  <si>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</si>
  <si>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</si>
  <si>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</si>
  <si>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</si>
  <si>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</si>
  <si>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</si>
  <si>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</si>
  <si>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</si>
  <si>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</si>
  <si>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</si>
  <si>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</si>
  <si>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</si>
  <si>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</si>
  <si>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</si>
  <si>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</si>
  <si>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</si>
  <si>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</si>
  <si>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</si>
  <si>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</si>
  <si>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</si>
  <si>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</si>
  <si>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</si>
  <si>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</si>
  <si>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</si>
  <si>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</si>
  <si>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</si>
  <si>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</si>
  <si>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</si>
  <si>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</si>
  <si>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</si>
  <si>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</si>
  <si>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</si>
  <si>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</si>
  <si>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</si>
  <si>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</si>
  <si>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</si>
  <si>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</si>
  <si>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</si>
  <si>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</si>
  <si>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</si>
  <si>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</si>
  <si>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</si>
  <si>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</si>
  <si>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</si>
  <si>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</si>
  <si>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</si>
  <si>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</si>
  <si>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</si>
  <si>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</si>
  <si>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</si>
  <si>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</si>
  <si>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</si>
  <si>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</si>
  <si>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</si>
  <si>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</si>
  <si>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</si>
  <si>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</si>
  <si>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</si>
  <si>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</si>
  <si>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</si>
  <si>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</si>
  <si>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</si>
  <si>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</si>
  <si>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</si>
  <si>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</si>
  <si>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</si>
  <si>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</si>
  <si>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</si>
  <si>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</si>
  <si>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</si>
  <si>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</si>
  <si>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</si>
  <si>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</si>
  <si>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</si>
  <si>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</si>
  <si>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</si>
  <si>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</si>
  <si>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</si>
  <si>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</si>
  <si>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</si>
  <si>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</si>
  <si>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</si>
  <si>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</si>
  <si>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</si>
  <si>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</si>
  <si>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</si>
  <si>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</si>
  <si>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</si>
  <si>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</si>
  <si>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</si>
  <si>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</si>
  <si>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</si>
  <si>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</si>
  <si>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</si>
  <si>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</si>
  <si>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</si>
  <si>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</si>
  <si>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</si>
  <si>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</si>
  <si>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</si>
  <si>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</si>
  <si>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</si>
  <si>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</si>
  <si>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</si>
  <si>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</si>
  <si>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</si>
  <si>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</si>
  <si>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</si>
  <si>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</si>
  <si>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</si>
  <si>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</si>
  <si>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</si>
  <si>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</si>
  <si>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</si>
  <si>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</si>
  <si>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</si>
  <si>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</si>
  <si>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</si>
  <si>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</si>
  <si>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</si>
  <si>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</si>
  <si>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</si>
  <si>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</si>
  <si>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</si>
  <si>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</si>
  <si>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</si>
  <si>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</si>
  <si>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</si>
  <si>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</si>
  <si>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</si>
  <si>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</si>
  <si>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</si>
  <si>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</si>
  <si>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</si>
  <si>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</si>
  <si>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</si>
  <si>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</si>
  <si>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</si>
  <si>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</si>
  <si>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</si>
  <si>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</si>
  <si>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</si>
  <si>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</si>
  <si>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</si>
  <si>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</si>
  <si>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</si>
  <si>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</si>
  <si>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</si>
  <si>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</si>
  <si>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</si>
  <si>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</si>
  <si>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</si>
  <si>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</si>
  <si>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</si>
  <si>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</si>
  <si>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</si>
  <si>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</si>
  <si>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</si>
  <si>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</si>
  <si>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</si>
  <si>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</si>
  <si>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</si>
  <si>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</si>
  <si>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</si>
  <si>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</si>
  <si>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</si>
  <si>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</si>
  <si>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</si>
  <si>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</si>
  <si>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</si>
  <si>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</si>
  <si>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</si>
  <si>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</si>
  <si>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</si>
  <si>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</si>
  <si>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</si>
  <si>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</si>
  <si>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</si>
  <si>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</si>
  <si>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</si>
  <si>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</si>
  <si>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</si>
  <si>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</si>
  <si>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</si>
  <si>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</si>
  <si>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</si>
  <si>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</si>
  <si>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</si>
  <si>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</si>
  <si>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</si>
  <si>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</si>
  <si>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</si>
  <si>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</si>
  <si>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</si>
  <si>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</si>
  <si>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</si>
  <si>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</si>
  <si>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</si>
  <si>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</si>
  <si>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</si>
  <si>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</si>
  <si>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</si>
  <si>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</si>
  <si>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</si>
  <si>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</si>
  <si>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</si>
  <si>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</si>
  <si>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</si>
  <si>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</si>
  <si>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</si>
  <si>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</si>
  <si>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</si>
  <si>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</si>
  <si>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</si>
  <si>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</si>
  <si>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</si>
  <si>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</si>
  <si>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</si>
  <si>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</si>
  <si>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</si>
  <si>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</si>
  <si>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</si>
  <si>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</si>
  <si>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</si>
  <si>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</si>
  <si>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</si>
  <si>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</si>
  <si>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</si>
  <si>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</si>
  <si>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</si>
  <si>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</si>
  <si>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</si>
  <si>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</si>
  <si>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</si>
  <si>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</si>
  <si>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</si>
  <si>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</si>
  <si>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</si>
  <si>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</si>
  <si>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</si>
  <si>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</si>
  <si>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</si>
  <si>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</si>
  <si>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</si>
  <si>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</si>
  <si>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</si>
  <si>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</si>
  <si>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</si>
  <si>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</si>
  <si>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</si>
  <si>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</si>
  <si>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</si>
  <si>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</si>
  <si>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</si>
  <si>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</si>
  <si>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</si>
  <si>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</si>
  <si>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</si>
  <si>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</si>
  <si>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</si>
  <si>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</si>
  <si>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</si>
  <si>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</si>
  <si>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</si>
  <si>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</si>
  <si>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</si>
  <si>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</si>
  <si>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</si>
  <si>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</si>
  <si>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</si>
  <si>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</si>
  <si>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</si>
  <si>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</si>
  <si>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</si>
  <si>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</si>
  <si>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</si>
  <si>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</si>
  <si>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</si>
  <si>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</si>
  <si>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</si>
  <si>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</si>
  <si>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</si>
  <si>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</si>
  <si>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</si>
  <si>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</si>
  <si>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</si>
  <si>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</si>
  <si>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</si>
  <si>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</si>
  <si>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</si>
  <si>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</si>
  <si>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</si>
  <si>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</si>
  <si>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</si>
  <si>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</si>
  <si>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</si>
  <si>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</si>
  <si>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</si>
  <si>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</si>
  <si>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</si>
  <si>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</si>
  <si>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</si>
  <si>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</si>
  <si>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</si>
  <si>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</si>
  <si>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</si>
  <si>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</si>
  <si>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</si>
  <si>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</si>
  <si>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</si>
  <si>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</si>
  <si>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</si>
  <si>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</si>
  <si>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</si>
  <si>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</si>
  <si>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</si>
  <si>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</si>
  <si>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</si>
  <si>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</si>
  <si>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</si>
  <si>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</si>
  <si>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</si>
  <si>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</si>
  <si>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</si>
  <si>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</si>
  <si>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</si>
  <si>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</si>
  <si>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</si>
  <si>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</si>
  <si>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</si>
  <si>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</si>
  <si>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</si>
  <si>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</si>
  <si>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</si>
  <si>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</si>
  <si>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</si>
  <si>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</si>
  <si>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</si>
  <si>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</si>
  <si>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</si>
  <si>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</si>
  <si>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</si>
  <si>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</si>
  <si>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</si>
  <si>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</si>
  <si>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</si>
  <si>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</si>
  <si>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</si>
  <si>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</si>
  <si>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</si>
  <si>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</si>
  <si>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</si>
  <si>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</si>
  <si>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</si>
  <si>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</si>
  <si>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</si>
  <si>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</si>
  <si>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</si>
  <si>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</si>
  <si>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</si>
  <si>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</si>
  <si>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</si>
  <si>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</si>
  <si>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</si>
  <si>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</si>
  <si>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</si>
  <si>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</si>
  <si>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</si>
  <si>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</si>
  <si>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</si>
  <si>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</si>
  <si>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</si>
  <si>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</si>
  <si>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</si>
  <si>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</si>
  <si>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</si>
  <si>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</si>
  <si>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</si>
  <si>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</si>
  <si>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</si>
  <si>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</si>
  <si>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</si>
  <si>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</si>
  <si>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</si>
  <si>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</si>
  <si>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</si>
  <si>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</si>
  <si>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</si>
  <si>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</si>
  <si>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</si>
  <si>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</si>
  <si>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</si>
  <si>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</si>
  <si>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</si>
  <si>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</si>
  <si>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</si>
  <si>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</si>
  <si>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</si>
  <si>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</si>
  <si>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</si>
  <si>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</si>
  <si>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</si>
  <si>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</si>
  <si>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</si>
  <si>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</si>
  <si>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</si>
  <si>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</si>
  <si>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</si>
  <si>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</si>
  <si>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</si>
  <si>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</si>
  <si>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</si>
  <si>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</si>
  <si>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</si>
  <si>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</si>
  <si>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</si>
  <si>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</si>
  <si>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</si>
  <si>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</si>
  <si>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</si>
  <si>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</si>
  <si>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</si>
  <si>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</si>
  <si>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</si>
  <si>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</si>
  <si>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</si>
  <si>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</si>
  <si>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</si>
  <si>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</si>
  <si>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</si>
  <si>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</si>
  <si>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</si>
  <si>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</si>
  <si>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</si>
  <si>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</si>
  <si>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</si>
  <si>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</si>
  <si>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</si>
  <si>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</si>
  <si>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</si>
  <si>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</si>
  <si>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</si>
  <si>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</si>
  <si>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</si>
  <si>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</si>
  <si>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</si>
  <si>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</si>
  <si>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</si>
  <si>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</si>
  <si>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</si>
  <si>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</si>
  <si>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</si>
  <si>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</si>
  <si>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</si>
  <si>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</si>
  <si>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</si>
  <si>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</si>
  <si>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</si>
  <si>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</si>
  <si>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</si>
  <si>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</si>
  <si>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</si>
  <si>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</si>
  <si>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</si>
  <si>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</si>
  <si>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</si>
  <si>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</si>
  <si>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</si>
  <si>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</si>
  <si>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</si>
  <si>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</si>
  <si>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</si>
  <si>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</si>
  <si>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</si>
  <si>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</si>
  <si>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</si>
  <si>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</si>
  <si>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</si>
  <si>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</si>
  <si>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</si>
  <si>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</si>
  <si>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</si>
  <si>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</si>
  <si>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</si>
  <si>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</si>
  <si>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</si>
  <si>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</si>
  <si>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</si>
  <si>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</si>
  <si>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</si>
  <si>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</si>
  <si>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</si>
  <si>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</si>
  <si>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</si>
  <si>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</si>
  <si>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</si>
  <si>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</si>
  <si>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</si>
  <si>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</si>
  <si>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</si>
  <si>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</si>
  <si>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</si>
  <si>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</si>
  <si>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</si>
  <si>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</si>
  <si>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</si>
  <si>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</si>
  <si>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</si>
  <si>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</si>
  <si>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</si>
  <si>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</si>
  <si>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</si>
  <si>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</si>
  <si>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</si>
  <si>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</si>
  <si>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</si>
  <si>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</si>
  <si>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</si>
  <si>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</si>
  <si>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</si>
  <si>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</si>
  <si>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</si>
  <si>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</si>
  <si>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</si>
  <si>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</si>
  <si>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</si>
  <si>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</si>
  <si>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</si>
  <si>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</si>
  <si>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</si>
  <si>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</si>
  <si>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</si>
  <si>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</si>
  <si>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</si>
  <si>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</si>
  <si>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</si>
  <si>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</si>
  <si>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</si>
  <si>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</si>
  <si>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</si>
  <si>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</si>
  <si>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</si>
  <si>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</si>
  <si>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</si>
  <si>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</si>
  <si>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</si>
  <si>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</si>
  <si>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</si>
  <si>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</si>
  <si>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</si>
  <si>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</si>
  <si>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</si>
  <si>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</si>
  <si>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</si>
  <si>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</si>
  <si>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</si>
  <si>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</si>
  <si>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</si>
  <si>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</si>
  <si>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</si>
  <si>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</si>
  <si>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</si>
  <si>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</si>
  <si>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</si>
  <si>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</si>
  <si>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</si>
  <si>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</si>
  <si>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</si>
  <si>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</si>
  <si>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</si>
  <si>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</si>
  <si>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</si>
  <si>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</si>
  <si>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</si>
  <si>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</si>
  <si>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</si>
  <si>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</si>
  <si>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</si>
  <si>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</si>
  <si>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</si>
  <si>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</si>
  <si>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</si>
  <si>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</si>
  <si>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</si>
  <si>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</si>
  <si>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</si>
  <si>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</si>
  <si>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</si>
  <si>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</si>
  <si>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</si>
  <si>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</si>
  <si>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</si>
  <si>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</si>
  <si>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</si>
  <si>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</si>
  <si>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</si>
  <si>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</si>
  <si>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</si>
  <si>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</si>
  <si>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</si>
  <si>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</si>
  <si>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</si>
  <si>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</si>
  <si>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</si>
  <si>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</si>
  <si>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</si>
  <si>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</si>
  <si>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</si>
  <si>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</si>
  <si>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</si>
  <si>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</si>
  <si>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</si>
  <si>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</si>
  <si>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</si>
  <si>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</si>
  <si>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</si>
  <si>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</si>
  <si>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</si>
  <si>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</si>
  <si>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</si>
  <si>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</si>
  <si>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</si>
  <si>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</si>
  <si>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</si>
  <si>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</si>
  <si>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</si>
  <si>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</si>
  <si>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</si>
  <si>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</si>
  <si>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</si>
  <si>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</si>
  <si>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</si>
  <si>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</si>
  <si>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</si>
  <si>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</si>
  <si>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</si>
  <si>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</si>
  <si>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</si>
  <si>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</si>
  <si>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</si>
  <si>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</si>
  <si>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</si>
  <si>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</si>
  <si>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</si>
  <si>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</si>
  <si>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</si>
  <si>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</si>
  <si>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</si>
  <si>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</si>
  <si>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</si>
  <si>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</si>
  <si>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</si>
  <si>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</si>
  <si>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</si>
  <si>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</si>
  <si>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</si>
  <si>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</si>
  <si>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</si>
  <si>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</si>
  <si>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</si>
  <si>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</si>
  <si>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</si>
  <si>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</si>
  <si>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</si>
  <si>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</si>
  <si>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</si>
  <si>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</si>
  <si>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</si>
  <si>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</si>
  <si>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</si>
  <si>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</si>
  <si>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</si>
  <si>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</si>
  <si>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</si>
  <si>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</si>
  <si>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</si>
  <si>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</si>
  <si>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</si>
  <si>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</si>
  <si>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</si>
  <si>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</si>
  <si>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</si>
  <si>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</si>
  <si>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</si>
  <si>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</si>
  <si>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</si>
  <si>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</si>
  <si>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</si>
  <si>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</si>
  <si>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</si>
  <si>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</si>
  <si>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</si>
  <si>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</si>
  <si>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</si>
  <si>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</si>
  <si>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</si>
  <si>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</si>
  <si>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</si>
  <si>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</si>
  <si>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</si>
  <si>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</si>
  <si>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</si>
  <si>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</si>
  <si>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</si>
  <si>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</si>
  <si>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</si>
  <si>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</si>
  <si>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</si>
  <si>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</si>
  <si>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</si>
  <si>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</si>
  <si>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</si>
  <si>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</si>
  <si>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</si>
  <si>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</si>
  <si>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</si>
  <si>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</si>
  <si>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</si>
  <si>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</si>
  <si>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</si>
  <si>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</si>
  <si>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</si>
  <si>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</si>
  <si>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</si>
  <si>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</si>
  <si>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</si>
  <si>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</si>
  <si>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</si>
  <si>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</si>
  <si>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</si>
  <si>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</si>
  <si>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</si>
  <si>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</si>
  <si>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</si>
  <si>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</si>
  <si>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</si>
  <si>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</si>
  <si>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</si>
  <si>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</si>
  <si>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</si>
  <si>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</si>
  <si>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</si>
  <si>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</si>
  <si>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</si>
  <si>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</si>
  <si>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</si>
  <si>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</si>
  <si>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</si>
  <si>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</si>
  <si>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</si>
  <si>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</si>
  <si>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</si>
  <si>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</si>
  <si>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</si>
  <si>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</si>
  <si>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</si>
  <si>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</si>
  <si>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</si>
  <si>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</si>
  <si>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</si>
  <si>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</si>
  <si>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</si>
  <si>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</si>
  <si>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</si>
  <si>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</si>
  <si>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</si>
  <si>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</si>
  <si>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</si>
  <si>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</si>
  <si>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</si>
  <si>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</si>
  <si>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</si>
  <si>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</si>
  <si>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</si>
  <si>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</si>
  <si>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</si>
  <si>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</si>
  <si>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</si>
  <si>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</si>
  <si>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</si>
  <si>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</si>
  <si>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</si>
  <si>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</si>
  <si>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</si>
  <si>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</si>
  <si>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</si>
  <si>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</si>
  <si>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</si>
  <si>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</si>
  <si>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</si>
  <si>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</si>
  <si>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</si>
  <si>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</si>
  <si>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</si>
  <si>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</si>
  <si>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</si>
  <si>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</si>
  <si>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</si>
  <si>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</si>
  <si>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</si>
  <si>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</si>
  <si>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</si>
  <si>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</si>
  <si>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</si>
  <si>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</si>
  <si>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</si>
  <si>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</si>
  <si>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</si>
  <si>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</si>
  <si>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</si>
  <si>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</si>
  <si>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</si>
  <si>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</si>
  <si>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</si>
  <si>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</si>
  <si>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</si>
  <si>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</si>
  <si>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</si>
  <si>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</si>
  <si>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</si>
  <si>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</si>
  <si>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</si>
  <si>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</si>
  <si>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</si>
  <si>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</si>
  <si>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</si>
  <si>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</si>
  <si>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</si>
  <si>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</si>
  <si>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</si>
  <si>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</si>
  <si>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</si>
  <si>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</si>
  <si>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</si>
  <si>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</si>
  <si>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</si>
  <si>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</si>
  <si>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</si>
  <si>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</si>
  <si>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</si>
  <si>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</si>
  <si>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</si>
  <si>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</si>
  <si>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</si>
  <si>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</si>
  <si>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</si>
  <si>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</si>
  <si>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</si>
  <si>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</si>
  <si>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</si>
  <si>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</si>
  <si>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</si>
  <si>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</si>
  <si>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</si>
  <si>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</si>
  <si>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</si>
  <si>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</si>
  <si>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</si>
  <si>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</si>
  <si>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</si>
  <si>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</si>
  <si>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</si>
  <si>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</si>
  <si>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</si>
  <si>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</si>
  <si>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</si>
  <si>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</si>
  <si>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</si>
  <si>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</si>
  <si>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</si>
  <si>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</si>
  <si>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</si>
  <si>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</si>
  <si>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</si>
  <si>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</si>
  <si>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</si>
  <si>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</si>
  <si>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</si>
  <si>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</si>
  <si>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</si>
  <si>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</si>
  <si>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</si>
  <si>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</si>
  <si>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</si>
  <si>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</si>
  <si>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</si>
  <si>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</si>
  <si>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</si>
  <si>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</si>
  <si>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</si>
  <si>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</si>
  <si>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</si>
  <si>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</si>
  <si>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</si>
  <si>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</si>
  <si>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</si>
  <si>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</si>
  <si>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</si>
  <si>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</si>
  <si>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</si>
  <si>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</si>
  <si>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</si>
  <si>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</si>
  <si>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</si>
  <si>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</si>
  <si>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</si>
  <si>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</si>
  <si>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</si>
  <si>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</si>
  <si>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</si>
  <si>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</si>
  <si>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</si>
  <si>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</si>
  <si>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</si>
  <si>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</si>
  <si>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</si>
  <si>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</si>
  <si>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</si>
  <si>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</si>
  <si>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</si>
  <si>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</si>
  <si>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</si>
  <si>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</si>
  <si>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</si>
  <si>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</si>
  <si>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</si>
  <si>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</si>
  <si>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</si>
  <si>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</si>
  <si>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</si>
  <si>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</si>
  <si>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</si>
  <si>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</si>
  <si>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</si>
  <si>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</si>
  <si>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</si>
  <si>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</si>
  <si>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</si>
  <si>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</si>
  <si>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</si>
  <si>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</si>
  <si>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</si>
  <si>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</si>
  <si>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</si>
  <si>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</si>
  <si>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</si>
  <si>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</si>
  <si>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</si>
  <si>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</si>
  <si>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</si>
  <si>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</si>
  <si>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</si>
  <si>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</si>
  <si>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</si>
  <si>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</si>
  <si>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</si>
  <si>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</si>
  <si>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</si>
  <si>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</si>
  <si>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</si>
  <si>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</si>
  <si>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</si>
  <si>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</si>
  <si>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</si>
  <si>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</si>
  <si>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</si>
  <si>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</si>
  <si>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</si>
  <si>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</si>
  <si>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</si>
  <si>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</si>
  <si>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</si>
  <si>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</si>
  <si>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</si>
  <si>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</si>
  <si>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</si>
  <si>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</si>
  <si>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</si>
  <si>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</si>
  <si>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</si>
  <si>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</si>
  <si>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</si>
  <si>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</si>
  <si>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</si>
  <si>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</si>
  <si>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</si>
  <si>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</si>
  <si>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</si>
  <si>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</si>
  <si>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</si>
  <si>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</si>
  <si>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</si>
  <si>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</si>
  <si>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</si>
  <si>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</si>
  <si>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</si>
  <si>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</si>
  <si>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</si>
  <si>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</si>
  <si>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</si>
  <si>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</si>
  <si>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</si>
  <si>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</si>
  <si>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</si>
  <si>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</si>
  <si>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</si>
  <si>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</si>
  <si>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</si>
  <si>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</si>
  <si>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</si>
  <si>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</si>
  <si>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</si>
  <si>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</si>
  <si>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</si>
  <si>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</si>
  <si>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</si>
  <si>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</si>
  <si>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</si>
  <si>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</si>
  <si>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</si>
  <si>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</si>
  <si>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</si>
  <si>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</si>
  <si>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</si>
  <si>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</si>
  <si>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</si>
  <si>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</si>
  <si>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</si>
  <si>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</si>
  <si>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</si>
  <si>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</si>
  <si>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</si>
  <si>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</si>
  <si>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</si>
  <si>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</si>
  <si>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</si>
  <si>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</si>
  <si>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</si>
  <si>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</si>
  <si>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</si>
  <si>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</si>
  <si>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</si>
  <si>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</si>
  <si>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</si>
  <si>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</si>
  <si>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</si>
  <si>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</si>
  <si>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</si>
  <si>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</si>
  <si>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</si>
  <si>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</si>
  <si>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</si>
  <si>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</si>
  <si>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</si>
  <si>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</si>
  <si>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</si>
  <si>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</si>
  <si>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</si>
  <si>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</si>
  <si>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</si>
  <si>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</si>
  <si>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</si>
  <si>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</si>
  <si>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</si>
  <si>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</si>
  <si>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</si>
  <si>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</si>
  <si>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</si>
  <si>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</si>
  <si>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</si>
  <si>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</si>
  <si>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</si>
  <si>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</si>
  <si>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</si>
  <si>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</si>
  <si>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</si>
  <si>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</si>
  <si>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</si>
  <si>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</si>
  <si>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</si>
  <si>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</si>
  <si>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</si>
  <si>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</si>
  <si>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</si>
  <si>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</si>
  <si>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</si>
  <si>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</si>
  <si>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</si>
  <si>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</si>
  <si>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</si>
  <si>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</si>
  <si>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</si>
  <si>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</si>
  <si>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</si>
  <si>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</si>
  <si>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</si>
  <si>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</si>
  <si>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</si>
  <si>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</si>
  <si>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</si>
  <si>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</si>
  <si>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</si>
  <si>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</si>
  <si>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</si>
  <si>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</si>
  <si>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</si>
  <si>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</si>
  <si>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</si>
  <si>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</si>
  <si>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</si>
  <si>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</si>
  <si>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</si>
  <si>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</si>
  <si>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</si>
  <si>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</si>
  <si>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</si>
  <si>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</si>
  <si>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</si>
  <si>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</si>
  <si>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</si>
  <si>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</si>
  <si>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</si>
  <si>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</si>
  <si>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</si>
  <si>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</si>
  <si>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</si>
  <si>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</si>
  <si>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</si>
  <si>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</si>
  <si>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</si>
  <si>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</si>
  <si>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</si>
  <si>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</si>
  <si>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</si>
  <si>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</si>
  <si>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</si>
  <si>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</si>
  <si>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</si>
  <si>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</si>
  <si>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</si>
  <si>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</si>
  <si>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</si>
  <si>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</si>
  <si>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</si>
  <si>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</si>
  <si>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</si>
  <si>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</si>
  <si>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</si>
  <si>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</si>
  <si>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</si>
  <si>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</si>
  <si>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</si>
  <si>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</si>
  <si>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</si>
  <si>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</si>
  <si>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</si>
  <si>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</si>
  <si>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</si>
  <si>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</si>
  <si>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</si>
  <si>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</si>
  <si>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</si>
  <si>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</si>
  <si>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</si>
  <si>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</si>
  <si>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</si>
  <si>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</si>
  <si>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</si>
  <si>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</si>
  <si>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</si>
  <si>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</si>
  <si>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</si>
  <si>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</si>
  <si>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</si>
  <si>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</si>
  <si>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</si>
  <si>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</si>
  <si>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</si>
  <si>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</si>
  <si>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</si>
  <si>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</si>
  <si>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</si>
  <si>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</si>
  <si>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</si>
  <si>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</si>
  <si>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</si>
  <si>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</si>
  <si>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</si>
  <si>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</si>
  <si>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</si>
  <si>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</si>
  <si>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</si>
  <si>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</si>
  <si>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</si>
  <si>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</si>
  <si>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</si>
  <si>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</si>
  <si>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</si>
  <si>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</si>
  <si>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</si>
  <si>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</si>
  <si>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</si>
  <si>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</si>
  <si>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</si>
  <si>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</si>
  <si>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</si>
  <si>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</si>
  <si>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</si>
  <si>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</si>
  <si>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</si>
  <si>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</si>
  <si>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</si>
  <si>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</si>
  <si>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</si>
  <si>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</si>
  <si>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</si>
  <si>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</si>
  <si>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</si>
  <si>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</si>
  <si>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</si>
  <si>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</si>
  <si>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</si>
  <si>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</si>
  <si>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</si>
  <si>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</si>
  <si>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</si>
  <si>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</si>
  <si>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</si>
  <si>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</si>
  <si>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</si>
  <si>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</si>
  <si>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</si>
  <si>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</si>
  <si>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</si>
  <si>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</si>
  <si>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</si>
  <si>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</si>
  <si>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</si>
  <si>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</si>
  <si>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</si>
  <si>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</si>
  <si>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</si>
  <si>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</si>
  <si>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</si>
  <si>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</si>
  <si>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</si>
  <si>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</si>
  <si>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</si>
  <si>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</si>
  <si>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</si>
  <si>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</si>
  <si>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</si>
  <si>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</si>
  <si>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</si>
  <si>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</si>
  <si>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</si>
  <si>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</si>
  <si>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</si>
  <si>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</si>
  <si>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</si>
  <si>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</si>
  <si>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</si>
  <si>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</si>
  <si>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</si>
  <si>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</si>
  <si>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</si>
  <si>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</si>
  <si>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</si>
  <si>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</si>
  <si>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</si>
  <si>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</si>
  <si>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</si>
  <si>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</si>
  <si>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</si>
  <si>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</si>
  <si>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</si>
  <si>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</si>
  <si>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</si>
  <si>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</si>
  <si>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</si>
  <si>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</si>
  <si>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</si>
  <si>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</si>
  <si>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</si>
  <si>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</si>
  <si>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</si>
  <si>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</si>
  <si>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</si>
  <si>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</si>
  <si>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</si>
  <si>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</si>
  <si>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</si>
  <si>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</si>
  <si>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</si>
  <si>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</si>
  <si>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</si>
  <si>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</si>
  <si>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</si>
  <si>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</si>
  <si>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</si>
  <si>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</si>
  <si>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</si>
  <si>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</si>
  <si>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</si>
  <si>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</si>
  <si>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</si>
  <si>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</si>
  <si>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</si>
  <si>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</si>
  <si>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</si>
  <si>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</si>
  <si>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</si>
  <si>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</si>
  <si>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</si>
  <si>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</si>
  <si>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</si>
  <si>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</si>
  <si>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</si>
  <si>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</si>
  <si>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</si>
  <si>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</si>
  <si>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</si>
  <si>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</si>
  <si>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</si>
  <si>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</si>
  <si>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</si>
  <si>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</si>
  <si>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</si>
  <si>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</si>
  <si>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</si>
  <si>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</si>
  <si>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</si>
  <si>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</si>
  <si>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</si>
  <si>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</si>
  <si>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</si>
  <si>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</si>
  <si>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</si>
  <si>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</si>
  <si>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</si>
  <si>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</si>
  <si>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</si>
  <si>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</si>
  <si>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</si>
  <si>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</si>
  <si>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</si>
  <si>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</si>
  <si>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</si>
  <si>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</si>
  <si>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</si>
  <si>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</si>
  <si>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</si>
  <si>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</si>
  <si>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</si>
  <si>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</si>
  <si>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</si>
  <si>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</si>
  <si>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</si>
  <si>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</si>
  <si>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</si>
  <si>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</si>
  <si>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</si>
  <si>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</si>
  <si>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</si>
  <si>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</si>
  <si>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</si>
  <si>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</si>
  <si>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</si>
  <si>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</si>
  <si>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</si>
  <si>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</si>
  <si>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</si>
  <si>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</si>
  <si>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</si>
  <si>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</si>
  <si>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</si>
  <si>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</si>
  <si>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</si>
  <si>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</si>
  <si>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</si>
  <si>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</si>
  <si>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</si>
  <si>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</si>
  <si>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</si>
  <si>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</si>
  <si>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</si>
  <si>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</si>
  <si>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</si>
  <si>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</si>
  <si>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</si>
  <si>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</si>
  <si>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</si>
  <si>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</si>
  <si>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</si>
  <si>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</si>
  <si>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</si>
  <si>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</si>
  <si>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</si>
  <si>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</si>
  <si>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</si>
  <si>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</si>
  <si>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</si>
  <si>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</si>
  <si>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</si>
  <si>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</si>
  <si>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</si>
  <si>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</si>
  <si>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</si>
  <si>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</si>
  <si>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</si>
  <si>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</si>
  <si>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</si>
  <si>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</si>
  <si>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</si>
  <si>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</si>
  <si>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</si>
  <si>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</si>
  <si>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</si>
  <si>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</si>
  <si>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</si>
  <si>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</si>
  <si>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</si>
  <si>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</si>
  <si>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</si>
  <si>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</si>
  <si>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</si>
  <si>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</si>
  <si>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</si>
  <si>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</si>
  <si>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</si>
  <si>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</si>
  <si>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</si>
  <si>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</si>
  <si>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</si>
  <si>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</si>
  <si>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</si>
  <si>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</si>
  <si>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</si>
  <si>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</si>
  <si>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</si>
  <si>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</si>
  <si>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</si>
  <si>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</si>
  <si>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</si>
  <si>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</si>
  <si>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</si>
  <si>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</si>
  <si>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</si>
  <si>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</si>
  <si>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</si>
  <si>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</si>
  <si>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</si>
  <si>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</si>
  <si>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</si>
  <si>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</si>
  <si>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</si>
  <si>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</si>
  <si>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</si>
  <si>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</si>
  <si>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</si>
  <si>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</si>
  <si>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</si>
  <si>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</si>
  <si>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</si>
  <si>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</si>
  <si>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</si>
  <si>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</si>
  <si>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</si>
  <si>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</si>
  <si>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</si>
  <si>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</si>
  <si>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</si>
  <si>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</si>
  <si>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</si>
  <si>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</si>
  <si>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</si>
  <si>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</si>
  <si>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</si>
  <si>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</si>
  <si>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</si>
  <si>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</si>
  <si>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</si>
  <si>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</si>
  <si>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</si>
  <si>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</si>
  <si>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</si>
  <si>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</si>
  <si>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</si>
  <si>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</si>
  <si>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</si>
  <si>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</si>
  <si>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</si>
  <si>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</si>
  <si>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</si>
  <si>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</si>
  <si>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</si>
  <si>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</si>
  <si>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</si>
  <si>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</si>
  <si>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</si>
  <si>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</si>
  <si>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</si>
  <si>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</si>
  <si>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</si>
  <si>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</si>
  <si>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</si>
  <si>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</si>
  <si>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</si>
  <si>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</si>
  <si>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</si>
  <si>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</si>
  <si>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</si>
  <si>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</si>
  <si>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</si>
  <si>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</si>
  <si>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</si>
  <si>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</si>
  <si>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</si>
  <si>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</si>
  <si>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</si>
  <si>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</si>
  <si>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</si>
  <si>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</si>
  <si>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</si>
  <si>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</si>
  <si>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</si>
  <si>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</si>
  <si>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</si>
  <si>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</si>
  <si>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</si>
  <si>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</si>
  <si>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</si>
  <si>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</si>
  <si>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</si>
  <si>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</si>
  <si>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</si>
  <si>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</si>
  <si>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</si>
  <si>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</si>
  <si>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</si>
  <si>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</si>
  <si>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</si>
  <si>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</si>
  <si>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</si>
  <si>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</si>
  <si>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</si>
  <si>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</si>
  <si>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</si>
  <si>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</si>
  <si>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</si>
  <si>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</si>
  <si>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</si>
  <si>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</si>
  <si>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</si>
  <si>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</si>
  <si>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</si>
  <si>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</si>
  <si>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</si>
  <si>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</si>
  <si>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</si>
  <si>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</si>
  <si>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</si>
  <si>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</si>
  <si>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</si>
  <si>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</si>
  <si>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</si>
  <si>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</si>
  <si>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</si>
  <si>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</si>
  <si>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</si>
  <si>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</si>
  <si>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</si>
  <si>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</si>
  <si>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</si>
  <si>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</si>
  <si>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</si>
  <si>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</si>
  <si>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</si>
  <si>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</si>
  <si>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</si>
  <si>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</si>
  <si>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</si>
  <si>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</si>
  <si>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</si>
  <si>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</si>
  <si>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</si>
  <si>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</si>
  <si>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</si>
  <si>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</si>
  <si>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</si>
  <si>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</si>
  <si>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</si>
  <si>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</si>
  <si>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</si>
  <si>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</si>
  <si>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</si>
  <si>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</si>
  <si>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</si>
  <si>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</si>
  <si>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</si>
  <si>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</si>
  <si>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</si>
  <si>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</si>
  <si>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</si>
  <si>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</si>
  <si>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</si>
  <si>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</si>
  <si>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</si>
  <si>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</si>
  <si>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</si>
  <si>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</si>
  <si>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</si>
  <si>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</si>
  <si>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</si>
  <si>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</si>
  <si>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</si>
  <si>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</si>
  <si>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</si>
  <si>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</si>
  <si>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</si>
  <si>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</si>
  <si>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</si>
  <si>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</si>
  <si>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</si>
  <si>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</si>
  <si>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</si>
  <si>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</si>
  <si>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</si>
  <si>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</si>
  <si>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</si>
  <si>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</si>
  <si>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</si>
  <si>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</si>
  <si>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</si>
  <si>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</si>
  <si>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</si>
  <si>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</si>
  <si>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</si>
  <si>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</si>
  <si>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</si>
  <si>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</si>
  <si>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</si>
  <si>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</si>
  <si>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</si>
  <si>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</si>
  <si>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</si>
  <si>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</si>
  <si>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</si>
  <si>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</si>
  <si>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</si>
  <si>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</si>
  <si>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</si>
  <si>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</si>
  <si>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</si>
  <si>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</si>
  <si>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</si>
  <si>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</si>
  <si>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</si>
  <si>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</si>
  <si>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</si>
  <si>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</si>
  <si>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</si>
  <si>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</si>
  <si>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</si>
  <si>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</si>
  <si>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</si>
  <si>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</si>
  <si>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</si>
  <si>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</si>
  <si>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</si>
  <si>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</si>
  <si>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</si>
  <si>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</si>
  <si>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</si>
  <si>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</si>
  <si>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</si>
  <si>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</si>
  <si>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</si>
  <si>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</si>
  <si>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</si>
  <si>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</si>
  <si>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</si>
  <si>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</si>
  <si>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</si>
  <si>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</si>
  <si>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</si>
  <si>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</si>
  <si>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</si>
  <si>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</si>
  <si>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</si>
  <si>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</si>
  <si>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</si>
  <si>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</si>
  <si>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</si>
  <si>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</si>
  <si>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</si>
  <si>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</si>
  <si>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</si>
  <si>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</si>
  <si>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</si>
  <si>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</si>
  <si>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</si>
  <si>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</si>
  <si>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</si>
  <si>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</si>
  <si>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</si>
  <si>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</si>
  <si>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</si>
  <si>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</si>
  <si>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</si>
  <si>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</si>
  <si>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</si>
  <si>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</si>
  <si>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</si>
  <si>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</si>
  <si>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</si>
  <si>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</si>
  <si>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</si>
  <si>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</si>
  <si>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</si>
  <si>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</si>
  <si>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</si>
  <si>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</si>
  <si>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</si>
  <si>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</si>
  <si>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</si>
  <si>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</si>
  <si>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</si>
  <si>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</si>
  <si>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</si>
  <si>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</si>
  <si>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</si>
  <si>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</si>
  <si>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</si>
  <si>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</si>
  <si>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</si>
  <si>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</si>
  <si>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</si>
  <si>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</si>
  <si>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</si>
  <si>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</si>
  <si>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</si>
  <si>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</si>
  <si>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</si>
  <si>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</si>
  <si>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</si>
  <si>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</si>
  <si>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</si>
  <si>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</si>
  <si>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</si>
  <si>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</si>
  <si>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</si>
  <si>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</si>
  <si>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</si>
  <si>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</si>
  <si>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</si>
  <si>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</si>
  <si>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</si>
  <si>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</si>
  <si>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</si>
  <si>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</si>
  <si>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</si>
  <si>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</si>
  <si>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</si>
  <si>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</si>
  <si>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</si>
  <si>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</si>
  <si>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</si>
  <si>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</si>
  <si>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</si>
  <si>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</si>
  <si>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</si>
  <si>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</si>
  <si>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</si>
  <si>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</si>
  <si>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</si>
  <si>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</si>
  <si>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</si>
  <si>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</si>
  <si>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</si>
  <si>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</si>
  <si>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</si>
  <si>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</si>
  <si>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</si>
  <si>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</si>
  <si>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</si>
  <si>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</si>
  <si>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</si>
  <si>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</si>
  <si>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</si>
  <si>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</si>
  <si>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</si>
  <si>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</si>
  <si>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</si>
  <si>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</si>
  <si>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</si>
  <si>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</si>
  <si>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</si>
  <si>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</si>
  <si>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</si>
  <si>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</si>
  <si>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</si>
  <si>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</si>
  <si>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</si>
  <si>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</si>
  <si>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</si>
  <si>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</si>
  <si>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</si>
  <si>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</si>
  <si>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</si>
  <si>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</si>
  <si>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</si>
  <si>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</si>
  <si>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</si>
  <si>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</si>
  <si>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</si>
  <si>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</si>
  <si>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</si>
  <si>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</si>
  <si>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</si>
  <si>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</si>
  <si>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</si>
  <si>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</si>
  <si>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</si>
  <si>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</si>
  <si>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</si>
  <si>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</si>
  <si>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</si>
  <si>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</si>
  <si>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</si>
  <si>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</si>
  <si>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</si>
  <si>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</si>
  <si>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</si>
  <si>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</si>
  <si>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</si>
  <si>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</si>
  <si>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</si>
  <si>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</si>
  <si>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</si>
  <si>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</si>
  <si>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</si>
  <si>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</si>
  <si>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</si>
  <si>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</si>
  <si>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</si>
  <si>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</si>
  <si>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</si>
  <si>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</si>
  <si>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</si>
  <si>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</si>
  <si>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</si>
  <si>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</si>
  <si>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</si>
  <si>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</si>
  <si>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</si>
  <si>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</si>
  <si>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</si>
  <si>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</si>
  <si>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</si>
  <si>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</si>
  <si>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</si>
  <si>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</si>
  <si>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</si>
  <si>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</si>
  <si>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</si>
  <si>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</si>
  <si>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</si>
  <si>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</si>
  <si>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</si>
  <si>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</si>
  <si>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</si>
  <si>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</si>
  <si>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</si>
  <si>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</si>
  <si>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</si>
  <si>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</si>
  <si>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</si>
  <si>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</si>
  <si>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</si>
  <si>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</si>
  <si>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</si>
  <si>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</si>
  <si>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</si>
  <si>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</si>
  <si>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</si>
  <si>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</si>
  <si>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</si>
  <si>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</si>
  <si>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</si>
  <si>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</si>
  <si>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</si>
  <si>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</si>
  <si>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</si>
  <si>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</si>
  <si>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</si>
  <si>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</si>
  <si>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</si>
  <si>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</si>
  <si>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</si>
  <si>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</si>
  <si>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</si>
  <si>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</si>
  <si>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</si>
  <si>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</si>
  <si>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</si>
  <si>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</si>
  <si>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</si>
  <si>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</si>
  <si>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</si>
  <si>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</si>
  <si>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</si>
  <si>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</si>
  <si>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</si>
  <si>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</si>
  <si>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</si>
  <si>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</si>
  <si>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</si>
  <si>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</si>
  <si>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</si>
  <si>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</si>
  <si>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</si>
  <si>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</si>
  <si>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</si>
  <si>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</si>
  <si>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</si>
  <si>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</si>
  <si>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</si>
  <si>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</si>
  <si>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</si>
  <si>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</si>
  <si>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</si>
  <si>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</si>
  <si>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</si>
  <si>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</si>
  <si>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</si>
  <si>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</si>
  <si>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</si>
  <si>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</si>
  <si>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</si>
  <si>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</si>
  <si>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</si>
  <si>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</si>
  <si>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</si>
  <si>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</si>
  <si>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</si>
  <si>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</si>
  <si>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</si>
  <si>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</si>
  <si>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</si>
  <si>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</si>
  <si>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</si>
  <si>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</si>
  <si>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</si>
  <si>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</si>
  <si>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</si>
  <si>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</si>
  <si>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</si>
  <si>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</si>
  <si>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</si>
  <si>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</si>
  <si>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</si>
  <si>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</si>
  <si>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</si>
  <si>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</si>
  <si>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</si>
  <si>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</si>
  <si>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</si>
  <si>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</si>
  <si>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</si>
  <si>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</si>
  <si>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</si>
  <si>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</si>
  <si>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</si>
  <si>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</si>
  <si>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</si>
  <si>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</si>
  <si>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</si>
  <si>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</si>
  <si>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</si>
  <si>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</si>
  <si>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</si>
  <si>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</si>
  <si>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</si>
  <si>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</si>
  <si>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</si>
  <si>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</si>
  <si>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</si>
  <si>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</si>
  <si>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</si>
  <si>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</si>
  <si>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</si>
  <si>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</si>
  <si>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</si>
  <si>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</si>
  <si>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</si>
  <si>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</si>
  <si>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</si>
  <si>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</si>
  <si>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</si>
  <si>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</si>
  <si>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</si>
  <si>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</si>
  <si>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</si>
  <si>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</si>
  <si>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</si>
  <si>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</si>
  <si>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</si>
  <si>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</si>
  <si>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</si>
  <si>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</si>
  <si>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</si>
  <si>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</si>
  <si>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</si>
  <si>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</si>
  <si>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</si>
  <si>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</si>
  <si>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</si>
  <si>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</si>
  <si>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</si>
  <si>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</si>
  <si>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</si>
  <si>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</si>
  <si>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</si>
  <si>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</si>
  <si>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</si>
  <si>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</si>
  <si>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</si>
  <si>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</si>
  <si>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</si>
  <si>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</si>
  <si>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</si>
  <si>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</si>
  <si>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</si>
  <si>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</si>
  <si>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</si>
  <si>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</si>
  <si>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</si>
  <si>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</si>
  <si>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</si>
  <si>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</si>
  <si>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</si>
  <si>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</si>
  <si>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</si>
  <si>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</si>
  <si>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</si>
  <si>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</si>
  <si>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</si>
  <si>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</si>
  <si>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</si>
  <si>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</si>
  <si>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</si>
  <si>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</si>
  <si>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</si>
  <si>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</si>
  <si>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</si>
  <si>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</si>
  <si>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</si>
  <si>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</si>
  <si>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</si>
  <si>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</si>
  <si>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</si>
  <si>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</si>
  <si>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</si>
  <si>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</si>
  <si>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</si>
  <si>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</si>
  <si>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</si>
  <si>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</si>
  <si>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</si>
  <si>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</si>
  <si>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</si>
  <si>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</si>
  <si>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</si>
  <si>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</si>
  <si>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</si>
  <si>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</si>
  <si>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</si>
  <si>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</si>
  <si>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</si>
  <si>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</si>
  <si>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</si>
  <si>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</si>
  <si>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</si>
  <si>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</si>
  <si>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</si>
  <si>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</si>
  <si>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</si>
  <si>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</si>
  <si>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</si>
  <si>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</si>
  <si>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</si>
  <si>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</si>
  <si>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</si>
  <si>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</si>
  <si>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</si>
  <si>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</si>
  <si>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</si>
  <si>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</si>
  <si>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</si>
  <si>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</si>
  <si>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</si>
  <si>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</si>
  <si>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</si>
  <si>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</si>
  <si>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</si>
  <si>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</si>
  <si>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</si>
  <si>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</si>
  <si>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</si>
  <si>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</si>
  <si>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</si>
  <si>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</si>
  <si>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</si>
  <si>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</si>
  <si>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</si>
  <si>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</si>
  <si>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</si>
  <si>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</si>
  <si>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</si>
  <si>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</si>
  <si>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</si>
  <si>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</si>
  <si>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</si>
  <si>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</si>
  <si>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</si>
  <si>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</si>
  <si>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</si>
  <si>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</si>
  <si>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</si>
  <si>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</si>
  <si>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</si>
  <si>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</si>
  <si>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</si>
  <si>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</si>
  <si>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</si>
  <si>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</si>
  <si>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</si>
  <si>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</si>
  <si>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</si>
  <si>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</si>
  <si>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</si>
  <si>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</si>
  <si>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</si>
  <si>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</si>
  <si>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</si>
  <si>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</si>
  <si>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</si>
  <si>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</si>
  <si>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</si>
  <si>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</si>
  <si>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</si>
  <si>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</si>
  <si>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</si>
  <si>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</si>
  <si>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</si>
  <si>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</si>
  <si>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</si>
  <si>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</si>
  <si>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</si>
  <si>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</si>
  <si>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</si>
  <si>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</si>
  <si>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</si>
  <si>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</si>
  <si>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</si>
  <si>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</si>
  <si>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</si>
  <si>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</si>
  <si>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</si>
  <si>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</si>
  <si>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</si>
  <si>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</si>
  <si>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</si>
  <si>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</si>
  <si>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</si>
  <si>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</si>
  <si>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</si>
  <si>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</si>
  <si>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</si>
  <si>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</si>
  <si>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</si>
  <si>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</si>
  <si>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</si>
  <si>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</si>
  <si>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</si>
  <si>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</si>
  <si>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</si>
  <si>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</si>
  <si>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</si>
  <si>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</si>
  <si>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</si>
  <si>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</si>
  <si>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</si>
  <si>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</si>
  <si>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</si>
  <si>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</si>
  <si>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</si>
  <si>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</si>
  <si>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</si>
  <si>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</si>
  <si>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</si>
  <si>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</si>
  <si>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</si>
  <si>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</si>
  <si>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</si>
  <si>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</si>
  <si>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</si>
  <si>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</si>
  <si>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</si>
  <si>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</si>
  <si>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</si>
  <si>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</si>
  <si>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</si>
  <si>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</si>
  <si>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</si>
  <si>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</si>
  <si>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</si>
  <si>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</si>
  <si>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</si>
  <si>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</si>
  <si>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</si>
  <si>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</si>
  <si>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</si>
  <si>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</si>
  <si>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</si>
  <si>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</si>
  <si>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</si>
  <si>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</si>
  <si>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</si>
  <si>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</si>
  <si>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</si>
  <si>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</si>
  <si>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</si>
  <si>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</si>
  <si>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</si>
  <si>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</si>
  <si>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</si>
  <si>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</si>
  <si>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</si>
  <si>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</si>
  <si>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</si>
  <si>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</si>
  <si>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</si>
  <si>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</si>
  <si>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</si>
  <si>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</si>
  <si>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</si>
  <si>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</si>
  <si>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</si>
  <si>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</si>
  <si>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</si>
  <si>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</si>
  <si>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</si>
  <si>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</si>
  <si>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</si>
  <si>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</si>
  <si>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</si>
  <si>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</si>
  <si>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</si>
  <si>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</si>
  <si>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</si>
  <si>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</si>
  <si>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</si>
  <si>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</si>
  <si>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</si>
  <si>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</si>
  <si>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</si>
  <si>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</si>
  <si>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</si>
  <si>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</si>
  <si>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</si>
  <si>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</si>
  <si>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</si>
  <si>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</si>
  <si>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</si>
  <si>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</si>
  <si>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</si>
  <si>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</si>
  <si>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</si>
  <si>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</si>
  <si>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</si>
  <si>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</si>
  <si>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</si>
  <si>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</si>
  <si>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</si>
  <si>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</si>
  <si>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</si>
  <si>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</si>
  <si>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</si>
  <si>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</si>
  <si>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</si>
  <si>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</si>
  <si>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</si>
  <si>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</si>
  <si>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</si>
  <si>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</si>
  <si>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</si>
  <si>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</si>
  <si>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</si>
  <si>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</si>
  <si>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</si>
  <si>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</si>
  <si>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</si>
  <si>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</si>
  <si>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</si>
  <si>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</si>
  <si>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</si>
  <si>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</si>
  <si>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</si>
  <si>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</si>
  <si>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</si>
  <si>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</si>
  <si>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</si>
  <si>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</si>
  <si>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</si>
  <si>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</si>
  <si>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</si>
  <si>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</si>
  <si>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</si>
  <si>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</si>
  <si>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</si>
  <si>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</si>
  <si>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</si>
  <si>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</si>
  <si>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</si>
  <si>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</si>
  <si>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</si>
  <si>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</si>
  <si>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</si>
  <si>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</si>
  <si>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</si>
  <si>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</si>
  <si>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</si>
  <si>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</si>
  <si>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</si>
  <si>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</si>
  <si>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</si>
  <si>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</si>
  <si>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</si>
  <si>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</si>
  <si>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</si>
  <si>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</si>
  <si>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</si>
  <si>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</si>
  <si>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</si>
  <si>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</si>
  <si>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</si>
  <si>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</si>
  <si>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</si>
  <si>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</si>
  <si>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</si>
  <si>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</si>
  <si>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</si>
  <si>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</si>
  <si>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</si>
  <si>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</si>
  <si>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</si>
  <si>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</si>
  <si>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</si>
  <si>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</si>
  <si>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</si>
  <si>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</si>
  <si>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</si>
  <si>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</si>
  <si>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</si>
  <si>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</si>
  <si>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</si>
  <si>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</si>
  <si>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</si>
  <si>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</si>
  <si>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</si>
  <si>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</si>
  <si>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</si>
  <si>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</si>
  <si>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</si>
  <si>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</si>
  <si>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</si>
  <si>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</si>
  <si>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</si>
  <si>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</si>
  <si>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</si>
  <si>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</si>
  <si>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</si>
  <si>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</si>
  <si>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</si>
  <si>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</si>
  <si>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</si>
  <si>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</si>
  <si>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</si>
  <si>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</si>
  <si>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</si>
  <si>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</si>
  <si>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</si>
  <si>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</si>
  <si>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</si>
  <si>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</si>
  <si>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</si>
  <si>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</si>
  <si>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</si>
  <si>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</si>
  <si>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</si>
  <si>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</si>
  <si>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</si>
  <si>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</si>
  <si>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</si>
  <si>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</si>
  <si>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</si>
  <si>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</si>
  <si>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</si>
  <si>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</si>
  <si>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</si>
  <si>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</si>
  <si>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</si>
  <si>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</si>
  <si>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</si>
  <si>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</si>
  <si>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</si>
  <si>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</si>
  <si>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</si>
  <si>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</si>
  <si>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</si>
  <si>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</si>
  <si>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</si>
  <si>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</si>
  <si>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</si>
  <si>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</si>
  <si>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</si>
  <si>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</si>
  <si>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</si>
  <si>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</si>
  <si>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</si>
  <si>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</si>
  <si>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</si>
  <si>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</si>
  <si>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</si>
  <si>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</si>
  <si>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</si>
  <si>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</si>
  <si>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</si>
  <si>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</si>
  <si>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</si>
  <si>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</si>
  <si>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</si>
  <si>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</si>
  <si>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</si>
  <si>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</si>
  <si>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</si>
  <si>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</si>
  <si>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</si>
  <si>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</si>
  <si>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</si>
  <si>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</si>
  <si>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</si>
  <si>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</si>
  <si>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</si>
  <si>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</si>
  <si>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</si>
  <si>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</si>
  <si>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</si>
  <si>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</si>
  <si>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</si>
  <si>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</si>
  <si>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</si>
  <si>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</si>
  <si>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</si>
  <si>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</si>
  <si>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</si>
  <si>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</si>
  <si>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</si>
  <si>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</si>
  <si>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</si>
  <si>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</si>
  <si>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</si>
  <si>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</si>
  <si>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</si>
  <si>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</si>
  <si>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</si>
  <si>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</si>
  <si>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</si>
  <si>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</si>
  <si>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</si>
  <si>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</si>
  <si>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</si>
  <si>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</si>
  <si>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</si>
  <si>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</si>
  <si>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</si>
  <si>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</si>
  <si>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</si>
  <si>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</si>
  <si>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</si>
  <si>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</si>
  <si>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</si>
  <si>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</si>
  <si>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</si>
  <si>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</si>
  <si>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</si>
  <si>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</si>
  <si>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</si>
  <si>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</si>
  <si>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</si>
  <si>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</si>
  <si>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</si>
  <si>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</si>
  <si>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</si>
  <si>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</si>
  <si>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</si>
  <si>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</si>
  <si>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</si>
  <si>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</si>
  <si>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</si>
  <si>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</si>
  <si>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</si>
  <si>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</si>
  <si>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</si>
  <si>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</si>
  <si>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</si>
  <si>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</si>
  <si>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</si>
  <si>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</si>
  <si>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</si>
  <si>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</si>
  <si>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</si>
  <si>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</si>
  <si>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</si>
  <si>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</si>
  <si>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</si>
  <si>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</si>
  <si>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</si>
  <si>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</si>
  <si>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</si>
  <si>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</si>
  <si>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</si>
  <si>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</si>
  <si>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</si>
  <si>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</si>
  <si>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</si>
  <si>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</si>
  <si>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</si>
  <si>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</si>
  <si>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</si>
  <si>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</si>
  <si>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</si>
  <si>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</si>
  <si>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</si>
  <si>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</si>
  <si>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</si>
  <si>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</si>
  <si>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</si>
  <si>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</si>
  <si>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</si>
  <si>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</si>
  <si>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</si>
  <si>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</si>
  <si>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</si>
  <si>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</si>
  <si>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</si>
  <si>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</si>
  <si>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</si>
  <si>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</si>
  <si>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</si>
  <si>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</si>
  <si>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</si>
  <si>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</si>
  <si>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</si>
  <si>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</si>
  <si>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</si>
  <si>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</si>
  <si>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</si>
  <si>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</si>
  <si>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</si>
  <si>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</si>
  <si>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</si>
  <si>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</si>
  <si>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</si>
  <si>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</si>
  <si>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</si>
  <si>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</si>
  <si>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</si>
  <si>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</si>
  <si>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</si>
  <si>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</si>
  <si>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</si>
  <si>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</si>
  <si>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</si>
  <si>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</si>
  <si>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</si>
  <si>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</si>
  <si>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</si>
  <si>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</si>
  <si>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</si>
  <si>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</si>
  <si>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</si>
  <si>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</si>
  <si>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</si>
  <si>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</si>
  <si>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</si>
  <si>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</si>
  <si>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</si>
  <si>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</si>
  <si>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</si>
  <si>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</si>
  <si>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</si>
  <si>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</si>
  <si>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</si>
  <si>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</si>
  <si>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</si>
  <si>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</si>
  <si>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</si>
  <si>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</si>
  <si>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</si>
  <si>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</si>
  <si>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</si>
  <si>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</si>
  <si>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</si>
  <si>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</si>
  <si>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</si>
  <si>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</si>
  <si>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</si>
  <si>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</si>
  <si>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</si>
  <si>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</si>
  <si>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</si>
  <si>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</si>
  <si>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</si>
  <si>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</si>
  <si>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</si>
  <si>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</si>
  <si>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</si>
  <si>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</si>
  <si>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</si>
  <si>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</si>
  <si>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</si>
  <si>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</si>
  <si>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</si>
  <si>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</si>
  <si>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</si>
  <si>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</si>
  <si>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</si>
  <si>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</si>
  <si>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</si>
  <si>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</si>
  <si>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</si>
  <si>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</si>
  <si>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</si>
  <si>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</si>
  <si>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</si>
  <si>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</si>
  <si>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</si>
  <si>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</si>
  <si>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</si>
  <si>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</si>
  <si>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</si>
  <si>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</si>
  <si>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</si>
  <si>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</si>
  <si>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</si>
  <si>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</si>
  <si>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</si>
  <si>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</si>
  <si>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</si>
  <si>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</si>
  <si>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</si>
  <si>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</si>
  <si>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</si>
  <si>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</si>
  <si>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</si>
  <si>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</si>
  <si>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</si>
  <si>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</si>
  <si>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</si>
  <si>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</si>
  <si>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</si>
  <si>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</si>
  <si>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</si>
  <si>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</si>
  <si>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</si>
  <si>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</si>
  <si>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</si>
  <si>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</si>
  <si>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</si>
  <si>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</si>
  <si>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</si>
  <si>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</si>
  <si>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</si>
  <si>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</si>
  <si>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</si>
  <si>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</si>
  <si>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</si>
  <si>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</si>
  <si>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</si>
  <si>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</si>
  <si>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</si>
  <si>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</si>
  <si>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</si>
  <si>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</si>
  <si>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</si>
  <si>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</si>
  <si>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</si>
  <si>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</si>
  <si>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</si>
  <si>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</si>
  <si>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</si>
  <si>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</si>
  <si>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</si>
  <si>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</si>
  <si>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</si>
  <si>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</si>
  <si>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</si>
  <si>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</si>
  <si>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</si>
  <si>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</si>
  <si>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</si>
  <si>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</si>
  <si>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</si>
  <si>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</si>
  <si>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</si>
  <si>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</si>
  <si>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</si>
  <si>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</si>
  <si>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</si>
  <si>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</si>
  <si>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</si>
  <si>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</si>
  <si>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</si>
  <si>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</si>
  <si>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</si>
  <si>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</si>
  <si>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</si>
  <si>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</si>
  <si>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</si>
  <si>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</si>
  <si>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</si>
  <si>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</si>
  <si>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</si>
  <si>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</si>
  <si>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</si>
  <si>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</si>
  <si>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</si>
  <si>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</si>
  <si>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</si>
  <si>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</si>
  <si>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</si>
  <si>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</si>
  <si>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</si>
  <si>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</si>
  <si>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</si>
  <si>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</si>
  <si>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</si>
  <si>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</si>
  <si>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</si>
  <si>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</si>
  <si>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</si>
  <si>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</si>
  <si>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</si>
  <si>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</si>
  <si>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</si>
  <si>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</si>
  <si>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</si>
  <si>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</si>
  <si>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</si>
  <si>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</si>
  <si>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</si>
  <si>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</si>
  <si>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</si>
  <si>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</si>
  <si>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</si>
  <si>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</si>
  <si>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</si>
  <si>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</si>
  <si>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</si>
  <si>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</si>
  <si>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</si>
  <si>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</si>
  <si>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</si>
  <si>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</si>
  <si>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</si>
  <si>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</si>
  <si>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</si>
  <si>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</si>
  <si>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</si>
  <si>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</si>
  <si>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</si>
  <si>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</si>
  <si>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</si>
  <si>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</si>
  <si>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</si>
  <si>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</si>
  <si>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</si>
  <si>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</si>
  <si>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</si>
  <si>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</si>
  <si>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</si>
  <si>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</si>
  <si>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</si>
  <si>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</si>
  <si>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</si>
  <si>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</si>
  <si>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</si>
  <si>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</si>
  <si>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</si>
  <si>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</si>
  <si>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</si>
  <si>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</si>
  <si>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</si>
  <si>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</si>
  <si>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</si>
  <si>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</si>
  <si>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</si>
  <si>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</si>
  <si>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</si>
  <si>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</si>
  <si>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</si>
  <si>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</si>
  <si>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</si>
  <si>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</si>
  <si>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</si>
  <si>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</si>
  <si>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</si>
  <si>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</si>
  <si>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</si>
  <si>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</si>
  <si>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</si>
  <si>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</si>
  <si>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</si>
  <si>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</si>
  <si>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</si>
  <si>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</si>
  <si>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</si>
  <si>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</si>
  <si>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</si>
  <si>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</si>
  <si>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</si>
  <si>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</si>
  <si>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</si>
  <si>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</si>
  <si>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</si>
  <si>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</si>
  <si>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</si>
  <si>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</si>
  <si>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</si>
  <si>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</si>
  <si>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</si>
  <si>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</si>
  <si>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</si>
  <si>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</si>
  <si>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</si>
  <si>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</si>
  <si>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</si>
  <si>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</si>
  <si>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</si>
  <si>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</si>
  <si>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</si>
  <si>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</si>
  <si>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</si>
  <si>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</si>
  <si>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</si>
  <si>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</si>
  <si>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</si>
  <si>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</si>
  <si>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</si>
  <si>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</si>
  <si>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</si>
  <si>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</si>
  <si>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</si>
  <si>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</si>
  <si>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</si>
  <si>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</si>
  <si>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</si>
  <si>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</si>
  <si>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</si>
  <si>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</si>
  <si>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</si>
  <si>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</si>
  <si>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</si>
  <si>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</si>
  <si>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</si>
  <si>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</si>
  <si>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</si>
  <si>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</si>
  <si>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</si>
  <si>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</si>
  <si>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</si>
  <si>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</si>
  <si>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</si>
  <si>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</si>
  <si>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</si>
  <si>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</si>
  <si>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</si>
  <si>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</si>
  <si>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</si>
  <si>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</si>
  <si>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</si>
  <si>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</si>
  <si>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</si>
  <si>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</si>
  <si>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</si>
  <si>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</si>
  <si>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</si>
  <si>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</si>
  <si>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</si>
  <si>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</si>
  <si>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</si>
  <si>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</si>
  <si>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</si>
  <si>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</si>
  <si>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</si>
  <si>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</si>
  <si>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</si>
  <si>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</si>
  <si>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</si>
  <si>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</si>
  <si>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</si>
  <si>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</si>
  <si>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</si>
  <si>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</si>
  <si>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</si>
  <si>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</si>
  <si>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</si>
  <si>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</si>
  <si>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</si>
  <si>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</si>
  <si>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</si>
  <si>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</si>
  <si>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</si>
  <si>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</si>
  <si>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</si>
  <si>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</si>
  <si>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</si>
  <si>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</si>
  <si>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</si>
  <si>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</si>
  <si>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</si>
  <si>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</si>
  <si>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</si>
  <si>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</si>
  <si>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</si>
  <si>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</si>
  <si>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</si>
  <si>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</si>
  <si>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</si>
  <si>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</si>
  <si>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</si>
  <si>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</si>
  <si>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</si>
  <si>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</si>
  <si>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</si>
  <si>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</si>
  <si>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</si>
  <si>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</si>
  <si>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</si>
  <si>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</si>
  <si>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</si>
  <si>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</si>
  <si>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</si>
  <si>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</si>
  <si>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</si>
  <si>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</si>
  <si>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</si>
  <si>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</si>
  <si>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</si>
  <si>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</si>
  <si>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</si>
  <si>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</si>
  <si>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</si>
  <si>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</si>
  <si>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</si>
  <si>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</si>
  <si>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</si>
  <si>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</si>
  <si>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</si>
  <si>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</si>
  <si>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</si>
  <si>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</si>
  <si>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</si>
  <si>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</si>
  <si>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</si>
  <si>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</si>
  <si>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</si>
  <si>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</si>
  <si>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</si>
  <si>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</si>
  <si>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</si>
  <si>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</si>
  <si>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</si>
  <si>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</si>
  <si>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</si>
  <si>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</si>
  <si>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</si>
  <si>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</si>
  <si>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</si>
  <si>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</si>
  <si>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</si>
  <si>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</si>
  <si>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</si>
  <si>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</si>
  <si>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</si>
  <si>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</si>
  <si>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</si>
  <si>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</si>
  <si>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</si>
  <si>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</si>
  <si>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</si>
  <si>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</si>
  <si>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</si>
  <si>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</si>
  <si>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</si>
  <si>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</si>
  <si>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</si>
  <si>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</si>
  <si>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</si>
  <si>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</si>
  <si>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</si>
  <si>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</si>
  <si>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</si>
  <si>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</si>
  <si>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</si>
  <si>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</si>
  <si>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</si>
  <si>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</si>
  <si>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</si>
  <si>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</si>
  <si>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</si>
  <si>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</si>
  <si>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</si>
  <si>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</si>
  <si>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</si>
  <si>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</si>
  <si>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</si>
  <si>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</si>
  <si>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</si>
  <si>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</si>
  <si>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</si>
  <si>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</si>
  <si>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</si>
  <si>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</si>
  <si>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</si>
  <si>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</si>
  <si>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</si>
  <si>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</si>
  <si>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</si>
  <si>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</si>
  <si>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</si>
  <si>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</si>
  <si>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</si>
  <si>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</si>
  <si>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</si>
  <si>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</si>
  <si>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</si>
  <si>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</si>
  <si>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</si>
  <si>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</si>
  <si>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</si>
  <si>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</si>
  <si>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</si>
  <si>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</si>
  <si>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</si>
  <si>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</si>
  <si>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</si>
  <si>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</si>
  <si>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</si>
  <si>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</si>
  <si>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</si>
  <si>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</si>
  <si>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</si>
  <si>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</si>
  <si>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</si>
  <si>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</si>
  <si>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</si>
  <si>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</si>
  <si>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</si>
  <si>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</si>
  <si>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</si>
  <si>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</si>
  <si>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</si>
  <si>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</si>
  <si>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</si>
  <si>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</si>
  <si>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</si>
  <si>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</si>
  <si>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</si>
  <si>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</si>
  <si>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</si>
  <si>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</si>
  <si>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</si>
  <si>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</si>
  <si>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</si>
  <si>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</si>
  <si>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</si>
  <si>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</si>
  <si>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</si>
  <si>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</si>
  <si>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</si>
  <si>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</si>
  <si>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</si>
  <si>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</si>
  <si>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</si>
  <si>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</si>
  <si>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</si>
  <si>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</si>
  <si>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</si>
  <si>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</si>
  <si>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</si>
  <si>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</si>
  <si>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</si>
  <si>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</si>
  <si>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</si>
  <si>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</si>
  <si>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</si>
  <si>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</si>
  <si>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</si>
  <si>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</si>
  <si>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</si>
  <si>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</si>
  <si>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</si>
  <si>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</si>
  <si>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</si>
  <si>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</si>
  <si>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</si>
  <si>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</si>
  <si>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</si>
  <si>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</si>
  <si>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</si>
  <si>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</si>
  <si>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</si>
  <si>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</si>
  <si>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</si>
  <si>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</si>
  <si>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</si>
  <si>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</si>
  <si>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</si>
  <si>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</si>
  <si>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</si>
  <si>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</si>
  <si>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</si>
  <si>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</si>
  <si>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</si>
  <si>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</si>
  <si>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</si>
  <si>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</si>
  <si>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</si>
  <si>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</si>
  <si>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</si>
  <si>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</si>
  <si>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</si>
  <si>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</si>
  <si>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</si>
  <si>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</si>
  <si>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</si>
  <si>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</si>
  <si>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</si>
  <si>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</si>
  <si>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</si>
  <si>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</si>
  <si>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</si>
  <si>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</si>
  <si>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</si>
  <si>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</si>
  <si>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</si>
  <si>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</si>
  <si>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</si>
  <si>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</si>
  <si>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</si>
  <si>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</si>
  <si>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</si>
  <si>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</si>
  <si>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</si>
  <si>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</si>
  <si>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</si>
  <si>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</si>
  <si>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</si>
  <si>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</si>
  <si>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</si>
  <si>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</si>
  <si>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</si>
  <si>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</si>
  <si>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</si>
  <si>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</si>
  <si>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</si>
  <si>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</si>
  <si>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</si>
  <si>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</si>
  <si>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</si>
  <si>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</si>
  <si>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</si>
  <si>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</si>
  <si>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</si>
  <si>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</si>
  <si>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</si>
  <si>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</si>
  <si>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</si>
  <si>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</si>
  <si>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</si>
  <si>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</si>
  <si>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</si>
  <si>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</si>
  <si>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</si>
  <si>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</si>
  <si>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</si>
  <si>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</si>
  <si>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</si>
  <si>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</si>
  <si>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</si>
  <si>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</si>
  <si>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</si>
  <si>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</si>
  <si>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</si>
  <si>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</si>
  <si>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</si>
  <si>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</si>
  <si>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</si>
  <si>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</si>
  <si>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</si>
  <si>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</si>
  <si>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</si>
  <si>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</si>
  <si>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</si>
  <si>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</si>
  <si>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</si>
  <si>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</si>
  <si>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</si>
  <si>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</si>
  <si>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</si>
  <si>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</si>
  <si>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</si>
  <si>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</si>
  <si>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</si>
  <si>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</si>
  <si>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</si>
  <si>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</si>
  <si>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</si>
  <si>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</si>
  <si>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</si>
  <si>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</si>
  <si>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</si>
  <si>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</si>
  <si>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</si>
  <si>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</si>
  <si>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</si>
  <si>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</si>
  <si>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</si>
  <si>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</si>
  <si>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</si>
  <si>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</si>
  <si>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</si>
  <si>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</si>
  <si>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</si>
  <si>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</si>
  <si>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</si>
  <si>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</si>
  <si>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</si>
  <si>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</si>
  <si>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</si>
  <si>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</si>
  <si>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</si>
  <si>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</si>
  <si>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</si>
  <si>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</si>
  <si>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</si>
  <si>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</si>
  <si>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</si>
  <si>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</si>
  <si>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</si>
  <si>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</si>
  <si>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</si>
  <si>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</si>
  <si>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</si>
  <si>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</si>
  <si>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</si>
  <si>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</si>
  <si>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</si>
  <si>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</si>
  <si>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</si>
  <si>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</si>
  <si>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</si>
  <si>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</si>
  <si>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</si>
  <si>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</si>
  <si>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</si>
  <si>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</si>
  <si>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</si>
  <si>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</si>
  <si>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</si>
  <si>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</si>
  <si>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</si>
  <si>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</si>
  <si>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</si>
  <si>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</si>
  <si>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</si>
  <si>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</si>
  <si>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</si>
  <si>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</si>
  <si>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</si>
  <si>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</si>
  <si>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</si>
  <si>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</si>
  <si>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</si>
  <si>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</si>
  <si>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</si>
  <si>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</si>
  <si>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</si>
  <si>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</si>
  <si>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</si>
  <si>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</si>
  <si>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</si>
  <si>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</si>
  <si>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</si>
  <si>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</si>
  <si>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</si>
  <si>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</si>
  <si>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</si>
  <si>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</si>
  <si>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</si>
  <si>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</si>
  <si>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</si>
  <si>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</si>
  <si>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</si>
  <si>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</si>
  <si>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</si>
  <si>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</si>
  <si>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</si>
  <si>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</si>
  <si>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</si>
  <si>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</si>
  <si>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</si>
  <si>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</si>
  <si>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</si>
  <si>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</si>
  <si>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</si>
  <si>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</si>
  <si>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</si>
  <si>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</si>
  <si>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</si>
  <si>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</si>
  <si>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</si>
  <si>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</si>
  <si>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</si>
  <si>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</si>
  <si>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</si>
  <si>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</si>
  <si>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</si>
  <si>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</si>
  <si>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</si>
  <si>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</si>
  <si>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</si>
  <si>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</si>
  <si>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</si>
  <si>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</si>
  <si>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</si>
  <si>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</si>
  <si>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</si>
  <si>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</si>
  <si>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</si>
  <si>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</si>
  <si>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</si>
  <si>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</si>
  <si>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</si>
  <si>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</si>
  <si>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</si>
  <si>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</si>
  <si>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</si>
  <si>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</si>
  <si>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</si>
  <si>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</si>
  <si>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</si>
  <si>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</si>
  <si>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</si>
  <si>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</si>
  <si>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</si>
  <si>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</si>
  <si>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</si>
  <si>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</si>
  <si>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</si>
  <si>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</si>
  <si>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</si>
  <si>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</si>
  <si>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</si>
  <si>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</si>
  <si>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</si>
  <si>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</si>
  <si>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</si>
  <si>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</si>
  <si>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</si>
  <si>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</si>
  <si>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</si>
  <si>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</si>
  <si>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</si>
  <si>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</si>
  <si>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</si>
  <si>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</si>
  <si>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</si>
  <si>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</si>
  <si>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</si>
  <si>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</si>
  <si>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</si>
  <si>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</si>
  <si>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</si>
  <si>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</si>
  <si>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</si>
  <si>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</si>
  <si>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</si>
  <si>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</si>
  <si>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</si>
  <si>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</si>
  <si>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</si>
  <si>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</si>
  <si>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</si>
  <si>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</si>
  <si>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</si>
  <si>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</si>
  <si>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</si>
  <si>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</si>
  <si>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</si>
  <si>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</si>
  <si>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</si>
  <si>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</si>
  <si>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</si>
  <si>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</si>
  <si>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</si>
  <si>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</si>
  <si>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</si>
  <si>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</si>
  <si>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</si>
  <si>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</si>
  <si>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</si>
  <si>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</si>
  <si>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</si>
  <si>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</si>
  <si>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</si>
  <si>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</si>
  <si>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</si>
  <si>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</si>
  <si>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</si>
  <si>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</si>
  <si>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</si>
  <si>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</si>
  <si>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</si>
  <si>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</si>
  <si>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</si>
  <si>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</si>
  <si>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</si>
  <si>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</si>
  <si>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</si>
  <si>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</si>
  <si>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</si>
  <si>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</si>
  <si>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</si>
  <si>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</si>
  <si>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</si>
  <si>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</si>
  <si>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</si>
  <si>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</si>
  <si>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</si>
  <si>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</si>
  <si>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</si>
  <si>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</si>
  <si>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</si>
  <si>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</si>
  <si>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</si>
  <si>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</si>
  <si>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</si>
  <si>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</si>
  <si>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</si>
  <si>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</si>
  <si>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</si>
  <si>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</si>
  <si>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</si>
  <si>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</si>
  <si>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</si>
  <si>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</si>
  <si>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</si>
  <si>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</si>
  <si>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</si>
  <si>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</si>
  <si>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</si>
  <si>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</si>
  <si>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</si>
  <si>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</si>
  <si>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</si>
  <si>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</si>
  <si>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</si>
  <si>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</si>
  <si>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</si>
  <si>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</si>
  <si>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</si>
  <si>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</si>
  <si>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</si>
  <si>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</si>
  <si>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</si>
  <si>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</si>
  <si>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</si>
  <si>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</si>
  <si>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</si>
  <si>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</si>
  <si>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</si>
  <si>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</si>
  <si>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</si>
  <si>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</si>
  <si>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</si>
  <si>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</si>
  <si>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</si>
  <si>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</si>
  <si>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</si>
  <si>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</si>
  <si>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</si>
  <si>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</si>
  <si>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</si>
  <si>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</si>
  <si>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</si>
  <si>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</si>
  <si>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</si>
  <si>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</si>
  <si>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</si>
  <si>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</si>
  <si>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</si>
  <si>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</si>
  <si>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</si>
  <si>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</si>
  <si>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</si>
  <si>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</si>
  <si>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</si>
  <si>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</si>
  <si>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</si>
  <si>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</si>
  <si>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</si>
  <si>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</si>
  <si>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</si>
  <si>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</si>
  <si>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</si>
  <si>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</si>
  <si>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</si>
  <si>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</si>
  <si>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</si>
  <si>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</si>
  <si>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</si>
  <si>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</si>
  <si>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</si>
  <si>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</si>
  <si>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</si>
  <si>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</si>
  <si>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</si>
  <si>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</si>
  <si>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</si>
  <si>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</si>
  <si>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</si>
  <si>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</si>
  <si>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</si>
  <si>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</si>
  <si>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</si>
  <si>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</si>
  <si>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</si>
  <si>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</si>
  <si>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</si>
  <si>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</si>
  <si>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</si>
  <si>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</si>
  <si>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</si>
  <si>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</si>
  <si>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</si>
  <si>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</si>
  <si>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</si>
  <si>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</si>
  <si>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</si>
  <si>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</si>
  <si>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</si>
  <si>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</si>
  <si>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</si>
  <si>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</si>
  <si>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</si>
  <si>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</si>
  <si>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</si>
  <si>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</si>
  <si>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</si>
  <si>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</si>
  <si>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</si>
  <si>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</si>
  <si>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</si>
  <si>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</si>
  <si>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</si>
  <si>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</si>
  <si>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</si>
  <si>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</si>
  <si>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</si>
  <si>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</si>
  <si>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</si>
  <si>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</si>
  <si>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</si>
  <si>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</si>
  <si>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</si>
  <si>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</si>
  <si>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</si>
  <si>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</si>
  <si>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</si>
  <si>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</si>
  <si>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</si>
  <si>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</si>
  <si>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</si>
  <si>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</si>
  <si>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</si>
  <si>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</si>
  <si>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</si>
  <si>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</si>
  <si>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</si>
  <si>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</si>
  <si>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</si>
  <si>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</si>
  <si>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</si>
  <si>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</si>
  <si>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</si>
  <si>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</si>
  <si>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</si>
  <si>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</si>
  <si>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</si>
  <si>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</si>
  <si>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</si>
  <si>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</si>
  <si>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</si>
  <si>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</si>
  <si>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</si>
  <si>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</si>
  <si>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</si>
  <si>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</si>
  <si>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</si>
  <si>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</si>
  <si>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</si>
  <si>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</si>
  <si>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</si>
  <si>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</si>
  <si>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</si>
  <si>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</si>
  <si>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</si>
  <si>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</si>
  <si>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</si>
  <si>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</si>
  <si>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</si>
  <si>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</si>
  <si>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</si>
  <si>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</si>
  <si>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</si>
  <si>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</si>
  <si>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</si>
  <si>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</si>
  <si>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</si>
  <si>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</si>
  <si>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</si>
  <si>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</si>
  <si>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</si>
  <si>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</si>
  <si>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</si>
  <si>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</si>
  <si>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</si>
  <si>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</si>
  <si>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</si>
  <si>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</si>
  <si>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</si>
  <si>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</si>
  <si>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</si>
  <si>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</si>
  <si>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</si>
  <si>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</si>
  <si>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</si>
  <si>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</si>
  <si>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</si>
  <si>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</si>
  <si>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</si>
  <si>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</si>
  <si>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</si>
  <si>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</si>
  <si>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</si>
  <si>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</si>
  <si>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</si>
  <si>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</si>
  <si>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</si>
  <si>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</si>
  <si>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</si>
  <si>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</si>
  <si>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</si>
  <si>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</si>
  <si>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</si>
  <si>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</si>
  <si>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</si>
  <si>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</si>
  <si>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</si>
  <si>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</si>
  <si>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</si>
  <si>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</si>
  <si>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</si>
  <si>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</si>
  <si>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</si>
  <si>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</si>
  <si>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</si>
  <si>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</si>
  <si>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</si>
  <si>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</si>
  <si>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</si>
  <si>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</si>
  <si>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</si>
  <si>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</si>
  <si>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</si>
  <si>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</si>
  <si>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</si>
  <si>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</si>
  <si>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</si>
  <si>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</si>
  <si>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</si>
  <si>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</si>
  <si>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</si>
  <si>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</si>
  <si>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</si>
  <si>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</si>
  <si>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</si>
  <si>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</si>
  <si>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</si>
  <si>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</si>
  <si>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</si>
  <si>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</si>
  <si>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</si>
  <si>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</si>
  <si>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</si>
  <si>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</si>
  <si>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</si>
  <si>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</si>
  <si>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</si>
  <si>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</si>
  <si>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</si>
  <si>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</si>
  <si>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</si>
  <si>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</si>
  <si>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</si>
  <si>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</si>
  <si>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</si>
  <si>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</si>
  <si>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</si>
  <si>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</si>
  <si>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</si>
  <si>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</si>
  <si>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</si>
  <si>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</si>
  <si>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</si>
  <si>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</si>
  <si>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</si>
  <si>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</si>
  <si>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</si>
  <si>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</si>
  <si>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</si>
  <si>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</si>
  <si>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</si>
  <si>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</si>
  <si>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</si>
  <si>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</si>
  <si>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</si>
  <si>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</si>
  <si>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</si>
  <si>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</si>
  <si>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</si>
  <si>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</si>
  <si>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</si>
  <si>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</si>
  <si>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</si>
  <si>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</si>
  <si>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</si>
  <si>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</si>
  <si>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</si>
  <si>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</si>
  <si>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</si>
  <si>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</si>
  <si>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</si>
  <si>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</si>
  <si>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</si>
  <si>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</si>
  <si>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</si>
  <si>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</si>
  <si>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</si>
  <si>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</si>
  <si>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</si>
  <si>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</si>
  <si>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</si>
  <si>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</si>
  <si>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</si>
  <si>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</si>
  <si>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</si>
  <si>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</si>
  <si>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</si>
  <si>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</si>
  <si>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</si>
  <si>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</si>
  <si>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</si>
  <si>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</si>
  <si>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</si>
  <si>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</si>
  <si>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</si>
  <si>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</si>
  <si>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</si>
  <si>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</si>
  <si>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</si>
  <si>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</si>
  <si>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</si>
  <si>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</si>
  <si>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</si>
  <si>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</si>
  <si>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</si>
  <si>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</si>
  <si>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</si>
  <si>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</si>
  <si>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</si>
  <si>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</si>
  <si>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</si>
  <si>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</si>
  <si>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</si>
  <si>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</si>
  <si>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</si>
  <si>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</si>
  <si>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</si>
  <si>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</si>
  <si>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</si>
  <si>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</si>
  <si>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</si>
  <si>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</si>
  <si>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</si>
  <si>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</si>
  <si>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</si>
  <si>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</si>
  <si>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</si>
  <si>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</si>
  <si>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</si>
  <si>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</si>
  <si>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</si>
  <si>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</si>
  <si>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</si>
  <si>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</si>
  <si>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</si>
  <si>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</si>
  <si>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</si>
  <si>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</si>
  <si>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</si>
  <si>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</si>
  <si>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</si>
  <si>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</si>
  <si>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</si>
  <si>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</si>
  <si>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</si>
  <si>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</si>
  <si>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</si>
  <si>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</si>
  <si>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</si>
  <si>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</si>
  <si>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</si>
  <si>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</si>
  <si>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</si>
  <si>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</si>
  <si>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</si>
  <si>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</si>
  <si>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</si>
  <si>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</si>
  <si>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</si>
  <si>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</si>
  <si>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</si>
  <si>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</si>
  <si>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</si>
  <si>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</si>
  <si>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</si>
  <si>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</si>
  <si>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</si>
  <si>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</si>
  <si>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</si>
  <si>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</si>
  <si>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</si>
  <si>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</si>
  <si>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</si>
  <si>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</si>
  <si>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</si>
  <si>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</si>
  <si>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</si>
  <si>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</si>
  <si>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</si>
  <si>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</si>
  <si>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</si>
  <si>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</si>
  <si>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</si>
  <si>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</si>
  <si>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</si>
  <si>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</si>
  <si>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</si>
  <si>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</si>
  <si>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</si>
  <si>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</si>
  <si>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</si>
  <si>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</si>
  <si>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</si>
  <si>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</si>
  <si>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</si>
  <si>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</si>
  <si>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</si>
  <si>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</si>
  <si>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</si>
  <si>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</si>
  <si>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</si>
  <si>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</si>
  <si>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</si>
  <si>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</si>
  <si>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</si>
  <si>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</si>
  <si>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</si>
  <si>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</si>
  <si>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</si>
  <si>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</si>
  <si>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</si>
  <si>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</si>
  <si>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</si>
  <si>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</si>
  <si>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</si>
  <si>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</si>
  <si>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</si>
  <si>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</si>
  <si>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</si>
  <si>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</si>
  <si>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</si>
  <si>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</si>
  <si>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</si>
  <si>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</si>
  <si>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</si>
  <si>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</si>
  <si>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</si>
  <si>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</si>
  <si>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</si>
  <si>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</si>
  <si>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</si>
  <si>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</si>
  <si>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</si>
  <si>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</si>
  <si>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</si>
  <si>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</si>
  <si>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</si>
  <si>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</si>
  <si>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</si>
  <si>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</si>
  <si>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</si>
  <si>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</si>
  <si>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</si>
  <si>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</si>
  <si>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</si>
  <si>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</si>
  <si>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</si>
  <si>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</si>
  <si>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</si>
  <si>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</si>
  <si>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</si>
  <si>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</si>
  <si>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</si>
  <si>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</si>
  <si>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</si>
  <si>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</si>
  <si>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</si>
  <si>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</si>
  <si>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</si>
  <si>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</si>
  <si>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</si>
  <si>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</si>
  <si>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</si>
  <si>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</si>
  <si>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</si>
  <si>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</si>
  <si>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</si>
  <si>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</si>
  <si>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</si>
  <si>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</si>
  <si>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</si>
  <si>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</si>
  <si>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</si>
  <si>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</si>
  <si>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</si>
  <si>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</si>
  <si>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</si>
  <si>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</si>
  <si>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</si>
  <si>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</si>
  <si>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</si>
  <si>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</si>
  <si>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</si>
  <si>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</si>
  <si>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</si>
  <si>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</si>
  <si>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</si>
  <si>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</si>
  <si>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</si>
  <si>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</si>
  <si>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</si>
  <si>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</si>
  <si>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</si>
  <si>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</si>
  <si>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</si>
  <si>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</si>
  <si>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</si>
  <si>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</si>
  <si>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</si>
  <si>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</si>
  <si>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</si>
  <si>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</si>
  <si>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</si>
  <si>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</si>
  <si>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</si>
  <si>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</si>
  <si>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</si>
  <si>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</si>
  <si>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</si>
  <si>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</si>
  <si>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</si>
  <si>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</si>
  <si>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</si>
  <si>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</si>
  <si>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</si>
  <si>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</si>
  <si>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</si>
  <si>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</si>
  <si>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</si>
  <si>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</si>
  <si>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</si>
  <si>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</si>
  <si>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</si>
  <si>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</si>
  <si>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</si>
  <si>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</si>
  <si>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</si>
  <si>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</si>
  <si>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</si>
  <si>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</si>
  <si>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</si>
  <si>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</si>
  <si>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</si>
  <si>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</si>
  <si>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</si>
  <si>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</si>
  <si>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</si>
  <si>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</si>
  <si>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</si>
  <si>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</si>
  <si>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</si>
  <si>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</si>
  <si>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</si>
  <si>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</si>
  <si>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</si>
  <si>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</si>
  <si>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</si>
  <si>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</si>
  <si>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</si>
  <si>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</si>
  <si>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</si>
  <si>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</si>
  <si>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</si>
  <si>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</si>
  <si>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</si>
  <si>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</si>
  <si>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</si>
  <si>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</si>
  <si>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</si>
  <si>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</si>
  <si>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</si>
  <si>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</si>
  <si>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</si>
  <si>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</si>
  <si>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</si>
  <si>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</si>
  <si>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</si>
  <si>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</si>
  <si>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</si>
  <si>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</si>
  <si>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</si>
  <si>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</si>
  <si>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</si>
  <si>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</si>
  <si>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</si>
  <si>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</si>
  <si>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</si>
  <si>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</si>
  <si>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</si>
  <si>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</si>
  <si>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</si>
  <si>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</si>
  <si>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</si>
  <si>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</si>
  <si>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</si>
  <si>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</si>
  <si>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</si>
  <si>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</si>
  <si>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</si>
  <si>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</si>
  <si>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</si>
  <si>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</si>
  <si>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</si>
  <si>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</si>
  <si>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</si>
  <si>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</si>
  <si>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</si>
  <si>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</si>
  <si>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</si>
  <si>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</si>
  <si>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</si>
  <si>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</si>
  <si>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</si>
  <si>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</si>
  <si>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</si>
  <si>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</si>
  <si>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</si>
  <si>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</si>
  <si>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</si>
  <si>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</si>
  <si>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</si>
  <si>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</si>
  <si>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</si>
  <si>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</si>
  <si>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</si>
  <si>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</si>
  <si>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</si>
  <si>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</si>
  <si>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</si>
  <si>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</si>
  <si>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</si>
  <si>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</si>
  <si>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</si>
  <si>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</si>
  <si>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</si>
  <si>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</si>
  <si>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</si>
  <si>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</si>
  <si>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</si>
  <si>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</si>
  <si>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</si>
  <si>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</si>
  <si>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</si>
  <si>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</si>
  <si>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</si>
  <si>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</si>
  <si>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</si>
  <si>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</si>
  <si>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</si>
  <si>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</si>
  <si>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</si>
  <si>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</si>
  <si>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</si>
  <si>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</si>
  <si>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</si>
  <si>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</si>
  <si>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</si>
  <si>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</si>
  <si>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</si>
  <si>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</si>
  <si>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</si>
  <si>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</si>
  <si>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</si>
  <si>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</si>
  <si>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</si>
  <si>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</si>
  <si>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</si>
  <si>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</si>
  <si>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</si>
  <si>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</si>
  <si>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</si>
  <si>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</si>
  <si>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</si>
  <si>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</si>
  <si>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</si>
  <si>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</si>
  <si>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</si>
  <si>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</si>
  <si>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</si>
  <si>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</si>
  <si>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</si>
  <si>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</si>
  <si>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</si>
  <si>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</si>
  <si>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</si>
  <si>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</si>
  <si>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</si>
  <si>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</si>
  <si>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</si>
  <si>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</si>
  <si>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</si>
  <si>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</si>
  <si>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</si>
  <si>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</si>
  <si>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</si>
  <si>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</si>
  <si>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</si>
  <si>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</si>
  <si>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</si>
  <si>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</si>
  <si>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</si>
  <si>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</si>
  <si>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</si>
  <si>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</si>
  <si>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</si>
  <si>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</si>
  <si>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</si>
  <si>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</si>
  <si>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</si>
  <si>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</si>
  <si>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</si>
  <si>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</si>
  <si>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</si>
  <si>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</si>
  <si>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</si>
  <si>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</si>
  <si>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</si>
  <si>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</si>
  <si>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</si>
  <si>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</si>
  <si>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</si>
  <si>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</si>
  <si>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</si>
  <si>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</si>
  <si>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</si>
  <si>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</si>
  <si>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</si>
  <si>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</si>
  <si>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</si>
  <si>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</si>
  <si>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</si>
  <si>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</si>
  <si>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</si>
  <si>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</si>
  <si>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</si>
  <si>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</si>
  <si>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</si>
  <si>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</si>
  <si>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</si>
  <si>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</si>
  <si>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</si>
  <si>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</si>
  <si>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</si>
  <si>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</si>
  <si>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</si>
  <si>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</si>
  <si>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</si>
  <si>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</si>
  <si>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</si>
  <si>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</si>
  <si>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</si>
  <si>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</si>
  <si>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</si>
  <si>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</si>
  <si>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</si>
  <si>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</si>
  <si>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</si>
  <si>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</si>
  <si>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</si>
  <si>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</si>
  <si>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</si>
  <si>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</si>
  <si>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</si>
  <si>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</si>
  <si>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</si>
  <si>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</si>
  <si>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</si>
  <si>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</si>
  <si>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</si>
  <si>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</si>
  <si>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</si>
  <si>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</si>
  <si>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</si>
  <si>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</si>
  <si>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</si>
  <si>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</si>
  <si>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</si>
  <si>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</si>
  <si>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</si>
  <si>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</si>
  <si>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</si>
  <si>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</si>
  <si>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</si>
  <si>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</si>
  <si>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</si>
  <si>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</si>
  <si>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</si>
  <si>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</si>
  <si>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</si>
  <si>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</si>
  <si>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</si>
  <si>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</si>
  <si>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</si>
  <si>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</si>
  <si>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</si>
  <si>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</si>
  <si>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</si>
  <si>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</si>
  <si>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</si>
  <si>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</si>
  <si>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</si>
  <si>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</si>
  <si>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</si>
  <si>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</si>
  <si>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</si>
  <si>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</si>
  <si>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</si>
  <si>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</si>
  <si>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</si>
  <si>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</si>
  <si>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</si>
  <si>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</si>
  <si>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</si>
  <si>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</si>
  <si>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</si>
  <si>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</si>
  <si>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</si>
  <si>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</si>
  <si>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</si>
  <si>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</si>
  <si>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</si>
  <si>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</si>
  <si>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</si>
  <si>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</si>
  <si>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</si>
  <si>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</si>
  <si>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</si>
  <si>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</si>
  <si>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</si>
  <si>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</si>
  <si>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</si>
  <si>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</si>
  <si>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</si>
  <si>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</si>
  <si>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</si>
  <si>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</si>
  <si>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</si>
  <si>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</si>
  <si>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</si>
  <si>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</si>
  <si>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</si>
  <si>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</si>
  <si>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</si>
  <si>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</si>
  <si>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</si>
  <si>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</si>
  <si>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</si>
  <si>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</si>
  <si>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</si>
  <si>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</si>
  <si>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</si>
  <si>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</si>
  <si>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</si>
  <si>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</si>
  <si>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</si>
  <si>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</si>
  <si>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</si>
  <si>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</si>
  <si>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</si>
  <si>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</si>
  <si>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</si>
  <si>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</si>
  <si>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</si>
  <si>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</si>
  <si>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</si>
  <si>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</si>
  <si>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</si>
  <si>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</si>
  <si>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</si>
  <si>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</si>
  <si>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</si>
  <si>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</si>
  <si>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</si>
  <si>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</si>
  <si>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</si>
  <si>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</si>
  <si>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</si>
  <si>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</si>
  <si>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</si>
  <si>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</si>
  <si>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</si>
  <si>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</si>
  <si>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</si>
  <si>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</si>
  <si>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</si>
  <si>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</si>
  <si>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</si>
  <si>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</si>
  <si>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</si>
  <si>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</si>
  <si>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</si>
  <si>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</si>
  <si>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</si>
  <si>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</si>
  <si>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</si>
  <si>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</si>
  <si>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</si>
  <si>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</si>
  <si>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</si>
  <si>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</si>
  <si>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</si>
  <si>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</si>
  <si>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</si>
  <si>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</si>
  <si>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</si>
  <si>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</si>
  <si>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</si>
  <si>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</si>
  <si>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</si>
  <si>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</si>
  <si>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</si>
  <si>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</si>
  <si>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</si>
  <si>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</si>
  <si>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</si>
  <si>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</si>
  <si>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</si>
  <si>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</si>
  <si>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</si>
  <si>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</si>
  <si>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</si>
  <si>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</si>
  <si>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</si>
  <si>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</si>
  <si>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</si>
  <si>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</si>
  <si>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</si>
  <si>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</si>
  <si>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</si>
  <si>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</si>
  <si>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</si>
  <si>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</si>
  <si>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</si>
  <si>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</si>
  <si>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</si>
  <si>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</si>
  <si>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</si>
  <si>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</si>
  <si>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</si>
  <si>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</si>
  <si>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</si>
  <si>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</si>
  <si>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</si>
  <si>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</si>
  <si>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</si>
  <si>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</si>
  <si>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</si>
  <si>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</si>
  <si>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</si>
  <si>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</si>
  <si>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</si>
  <si>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</si>
  <si>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</si>
  <si>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</si>
  <si>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</si>
  <si>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</si>
  <si>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</si>
  <si>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</si>
  <si>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</si>
  <si>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</si>
  <si>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</si>
  <si>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</si>
  <si>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</si>
  <si>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</si>
  <si>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</si>
  <si>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</si>
  <si>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</si>
  <si>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</si>
  <si>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</si>
  <si>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</si>
  <si>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</si>
  <si>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</si>
  <si>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</si>
  <si>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</si>
  <si>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</si>
  <si>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</si>
  <si>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</si>
  <si>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</si>
  <si>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</si>
  <si>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</si>
  <si>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</si>
  <si>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</si>
  <si>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</si>
  <si>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</si>
  <si>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</si>
  <si>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</si>
  <si>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</si>
  <si>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</si>
  <si>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</si>
  <si>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</si>
  <si>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</si>
  <si>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</si>
  <si>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</si>
  <si>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</si>
  <si>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</si>
  <si>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</si>
  <si>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</si>
  <si>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</si>
  <si>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</si>
  <si>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</si>
  <si>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</si>
  <si>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</si>
  <si>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</si>
  <si>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</si>
  <si>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</si>
  <si>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</si>
  <si>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</si>
  <si>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</si>
  <si>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</si>
  <si>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</si>
  <si>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</si>
  <si>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</si>
  <si>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</si>
  <si>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</si>
  <si>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</si>
  <si>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</si>
  <si>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</si>
  <si>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</si>
  <si>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</si>
  <si>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</si>
  <si>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</si>
  <si>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</si>
  <si>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</si>
  <si>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</si>
  <si>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</si>
  <si>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</si>
  <si>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</si>
  <si>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</si>
  <si>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</si>
  <si>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</si>
  <si>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</si>
  <si>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</si>
  <si>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</si>
  <si>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</si>
  <si>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</si>
  <si>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</si>
  <si>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</si>
  <si>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</si>
  <si>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</si>
  <si>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</si>
  <si>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</si>
  <si>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</si>
  <si>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</si>
  <si>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</si>
  <si>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</si>
  <si>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</si>
  <si>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</si>
  <si>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</si>
  <si>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</si>
  <si>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</si>
  <si>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</si>
  <si>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</si>
  <si>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</si>
  <si>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</si>
  <si>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</si>
  <si>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</si>
  <si>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</si>
  <si>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</si>
  <si>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</si>
  <si>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</si>
  <si>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</si>
  <si>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</si>
  <si>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</si>
  <si>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</si>
  <si>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</si>
  <si>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</si>
  <si>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</si>
  <si>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</si>
  <si>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</si>
  <si>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</si>
  <si>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</si>
  <si>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</si>
  <si>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</si>
  <si>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</si>
  <si>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</si>
  <si>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</si>
  <si>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</si>
  <si>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</si>
  <si>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</si>
  <si>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</si>
  <si>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</si>
  <si>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</si>
  <si>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</si>
  <si>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</si>
  <si>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</si>
  <si>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</si>
  <si>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</si>
  <si>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</si>
  <si>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</si>
  <si>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</si>
  <si>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</si>
  <si>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</si>
  <si>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</si>
  <si>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</si>
  <si>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</si>
  <si>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</si>
  <si>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</si>
  <si>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</si>
  <si>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</si>
  <si>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</si>
  <si>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</si>
  <si>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</si>
  <si>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</si>
  <si>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</si>
  <si>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</si>
  <si>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</si>
  <si>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</si>
  <si>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</si>
  <si>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</si>
  <si>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</si>
  <si>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</si>
  <si>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</si>
  <si>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</si>
  <si>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</si>
  <si>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</si>
  <si>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</si>
  <si>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</si>
  <si>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</si>
  <si>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</si>
  <si>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</si>
  <si>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</si>
  <si>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</si>
  <si>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</si>
  <si>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</si>
  <si>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</si>
  <si>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</si>
  <si>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</si>
  <si>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</si>
  <si>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</si>
  <si>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</si>
  <si>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</si>
  <si>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</si>
  <si>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</si>
  <si>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</si>
  <si>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</si>
  <si>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</si>
  <si>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</si>
  <si>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</si>
  <si>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</si>
  <si>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</si>
  <si>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</si>
  <si>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</si>
  <si>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</si>
  <si>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</si>
  <si>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</si>
  <si>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</si>
  <si>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</si>
  <si>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</si>
  <si>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</si>
  <si>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</si>
  <si>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</si>
  <si>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</si>
  <si>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</si>
  <si>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</si>
  <si>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</si>
  <si>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</si>
  <si>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</si>
  <si>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</si>
  <si>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</si>
  <si>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</si>
  <si>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</si>
  <si>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</si>
  <si>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</si>
  <si>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</si>
  <si>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</si>
  <si>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</si>
  <si>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</si>
  <si>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</si>
  <si>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</si>
  <si>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</si>
  <si>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</si>
  <si>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</si>
  <si>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</si>
  <si>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</si>
  <si>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</si>
  <si>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</si>
  <si>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</si>
  <si>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</si>
  <si>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</si>
  <si>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</si>
  <si>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</si>
  <si>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</si>
  <si>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</si>
  <si>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</si>
  <si>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</si>
  <si>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</si>
  <si>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</si>
  <si>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</si>
  <si>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</si>
  <si>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</si>
  <si>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</si>
  <si>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</si>
  <si>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</si>
  <si>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</si>
  <si>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</si>
  <si>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</si>
  <si>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</si>
  <si>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</si>
  <si>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</si>
  <si>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</si>
  <si>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</si>
  <si>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</si>
  <si>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</si>
  <si>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</si>
  <si>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</si>
  <si>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</si>
  <si>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</si>
  <si>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</si>
  <si>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</si>
  <si>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</si>
  <si>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</si>
  <si>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</si>
  <si>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</si>
  <si>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</si>
  <si>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</si>
  <si>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</si>
  <si>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</si>
  <si>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</si>
  <si>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</si>
  <si>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</si>
  <si>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</si>
  <si>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</si>
  <si>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</si>
  <si>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</si>
  <si>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</si>
  <si>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</si>
  <si>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</si>
  <si>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</si>
  <si>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</si>
  <si>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</si>
  <si>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</si>
  <si>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</si>
  <si>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</si>
  <si>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</si>
  <si>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</si>
  <si>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</si>
  <si>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</si>
  <si>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</si>
  <si>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</si>
  <si>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</si>
  <si>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</si>
  <si>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</si>
  <si>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</si>
  <si>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</si>
  <si>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</si>
  <si>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</si>
  <si>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</si>
  <si>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</si>
  <si>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</si>
  <si>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</si>
  <si>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</si>
  <si>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</si>
  <si>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</si>
  <si>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</si>
  <si>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</si>
  <si>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</si>
  <si>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</si>
  <si>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</si>
  <si>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</si>
  <si>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</si>
  <si>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</si>
  <si>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</si>
  <si>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</si>
  <si>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</si>
  <si>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</si>
  <si>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</si>
  <si>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</si>
  <si>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</si>
  <si>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</si>
  <si>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</si>
  <si>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</si>
  <si>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</si>
  <si>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</si>
  <si>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</si>
  <si>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</si>
  <si>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</si>
  <si>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</si>
  <si>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</si>
  <si>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</si>
  <si>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</si>
  <si>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</si>
  <si>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</si>
  <si>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</si>
  <si>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</si>
  <si>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</si>
  <si>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</si>
  <si>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</si>
  <si>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</si>
  <si>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</si>
  <si>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</si>
  <si>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</si>
  <si>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</si>
  <si>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</si>
  <si>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</si>
  <si>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</si>
  <si>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</si>
  <si>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</si>
  <si>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</si>
  <si>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</si>
  <si>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</si>
  <si>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</si>
  <si>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</si>
  <si>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</si>
  <si>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</si>
  <si>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</si>
  <si>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</si>
  <si>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</si>
  <si>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</si>
  <si>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</si>
  <si>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</si>
  <si>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</si>
  <si>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</si>
  <si>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</si>
  <si>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</si>
  <si>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</si>
  <si>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</si>
  <si>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</si>
  <si>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</si>
  <si>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</si>
  <si>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</si>
  <si>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</si>
  <si>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</si>
  <si>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</si>
  <si>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</si>
  <si>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</si>
  <si>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</si>
  <si>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</si>
  <si>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</si>
  <si>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</si>
  <si>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</si>
  <si>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</si>
  <si>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</si>
  <si>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</si>
  <si>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</si>
  <si>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</si>
  <si>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</si>
  <si>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</si>
  <si>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</si>
  <si>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</si>
  <si>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</si>
  <si>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</si>
  <si>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</si>
  <si>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</si>
  <si>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</si>
  <si>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</si>
  <si>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</si>
  <si>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</si>
  <si>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</si>
  <si>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</si>
  <si>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</si>
  <si>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</si>
  <si>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</si>
  <si>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</si>
  <si>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</si>
  <si>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</si>
  <si>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</si>
  <si>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</si>
  <si>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</si>
  <si>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</si>
  <si>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</si>
  <si>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</si>
  <si>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</si>
  <si>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</si>
  <si>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</si>
  <si>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</si>
  <si>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</si>
  <si>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</si>
  <si>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</si>
  <si>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</si>
  <si>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</si>
  <si>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</si>
  <si>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</si>
  <si>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</si>
  <si>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</si>
  <si>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</si>
  <si>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</si>
  <si>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</si>
  <si>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</si>
  <si>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</si>
  <si>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</si>
  <si>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</si>
  <si>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</si>
  <si>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</si>
  <si>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</si>
  <si>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</si>
  <si>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</si>
  <si>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</si>
  <si>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</si>
  <si>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</si>
  <si>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</si>
  <si>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</si>
  <si>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</si>
  <si>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</si>
  <si>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</si>
  <si>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</si>
  <si>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</si>
  <si>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</si>
  <si>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</si>
  <si>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</si>
  <si>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</si>
  <si>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</si>
  <si>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</si>
  <si>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</si>
  <si>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</si>
  <si>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</si>
  <si>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</si>
  <si>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</si>
  <si>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</si>
  <si>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</si>
  <si>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</si>
  <si>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</si>
  <si>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</si>
  <si>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</si>
  <si>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</si>
  <si>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</si>
  <si>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</si>
  <si>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</si>
  <si>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</si>
  <si>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</si>
  <si>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</si>
  <si>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</si>
  <si>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</si>
  <si>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</si>
  <si>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</si>
  <si>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</si>
  <si>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</si>
  <si>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</si>
  <si>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</si>
  <si>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</si>
  <si>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</si>
  <si>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</si>
  <si>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</si>
  <si>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</si>
  <si>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</si>
  <si>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</si>
  <si>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</si>
  <si>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</si>
  <si>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</si>
  <si>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</si>
  <si>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</si>
  <si>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</si>
  <si>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</si>
  <si>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</si>
  <si>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</si>
  <si>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</si>
  <si>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</si>
  <si>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</si>
  <si>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</si>
  <si>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</si>
  <si>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</si>
  <si>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</si>
  <si>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</si>
  <si>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</si>
  <si>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</si>
  <si>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</si>
  <si>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</si>
  <si>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</si>
  <si>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</si>
  <si>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</si>
  <si>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</si>
  <si>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</si>
  <si>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</si>
  <si>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</si>
  <si>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</si>
  <si>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</si>
  <si>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</si>
  <si>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</si>
  <si>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</si>
  <si>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</si>
  <si>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</si>
  <si>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</si>
  <si>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</si>
  <si>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</si>
  <si>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</si>
  <si>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</si>
  <si>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</si>
  <si>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</si>
  <si>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</si>
  <si>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</si>
  <si>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</si>
  <si>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</si>
  <si>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</si>
  <si>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</si>
  <si>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</si>
  <si>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</si>
  <si>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</si>
  <si>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</si>
  <si>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</si>
  <si>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</si>
  <si>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</si>
  <si>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</si>
  <si>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</si>
  <si>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</si>
  <si>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</si>
  <si>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</si>
  <si>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</si>
  <si>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</si>
  <si>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</si>
  <si>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</si>
  <si>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</si>
  <si>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</si>
  <si>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</si>
  <si>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</si>
  <si>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</si>
  <si>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</si>
  <si>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</si>
  <si>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</si>
  <si>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</si>
  <si>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</si>
  <si>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</si>
  <si>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</si>
  <si>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</si>
  <si>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</si>
  <si>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</si>
  <si>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</si>
  <si>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</si>
  <si>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</si>
  <si>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</si>
  <si>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</si>
  <si>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</si>
  <si>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</si>
  <si>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</si>
  <si>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</si>
  <si>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</si>
  <si>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</si>
  <si>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</si>
  <si>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</si>
  <si>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</si>
  <si>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</si>
  <si>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</si>
  <si>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</si>
  <si>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</si>
  <si>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</si>
  <si>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</si>
  <si>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</si>
  <si>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</si>
  <si>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</si>
  <si>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</si>
  <si>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</si>
  <si>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</si>
  <si>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</si>
  <si>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</si>
  <si>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</si>
  <si>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</si>
  <si>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</si>
  <si>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</si>
  <si>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</si>
  <si>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</si>
  <si>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</si>
  <si>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</si>
  <si>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</si>
  <si>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</si>
  <si>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</si>
  <si>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</si>
  <si>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</si>
  <si>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</si>
  <si>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</si>
  <si>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</si>
  <si>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</si>
  <si>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</si>
  <si>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</si>
  <si>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</si>
  <si>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</si>
  <si>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</si>
  <si>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</si>
  <si>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</si>
  <si>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</si>
  <si>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</si>
  <si>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</si>
  <si>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</si>
  <si>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</si>
  <si>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</si>
  <si>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</si>
  <si>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</si>
  <si>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</si>
  <si>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</si>
  <si>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</si>
  <si>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</si>
  <si>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</si>
  <si>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</si>
  <si>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</si>
  <si>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</si>
  <si>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</si>
  <si>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</si>
  <si>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</si>
  <si>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</si>
  <si>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</si>
  <si>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</si>
  <si>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</si>
  <si>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</si>
  <si>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</si>
  <si>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</si>
  <si>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</si>
  <si>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</si>
  <si>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</si>
  <si>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</si>
  <si>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</si>
  <si>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</si>
  <si>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</si>
  <si>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</si>
  <si>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</si>
  <si>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</si>
  <si>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</si>
  <si>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</si>
  <si>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</si>
  <si>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</si>
  <si>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</si>
  <si>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</si>
  <si>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</si>
  <si>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</si>
  <si>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</si>
  <si>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</si>
  <si>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</si>
  <si>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</si>
  <si>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</si>
  <si>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</si>
  <si>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</si>
  <si>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</si>
  <si>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</si>
  <si>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</si>
  <si>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</si>
  <si>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</si>
  <si>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</si>
  <si>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</si>
  <si>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</si>
  <si>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</si>
  <si>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</si>
  <si>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</si>
  <si>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</si>
  <si>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</si>
  <si>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</si>
  <si>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</si>
  <si>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</si>
  <si>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</si>
  <si>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</si>
  <si>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</si>
  <si>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</si>
  <si>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</si>
  <si>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</si>
  <si>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</si>
  <si>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</si>
  <si>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</si>
  <si>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</si>
  <si>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</si>
  <si>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</si>
  <si>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</si>
  <si>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</si>
  <si>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</si>
  <si>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</si>
  <si>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</si>
  <si>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</si>
  <si>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</si>
  <si>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</si>
  <si>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</si>
  <si>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</si>
  <si>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</si>
  <si>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</si>
  <si>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</si>
  <si>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</si>
  <si>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</si>
  <si>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</si>
  <si>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</si>
  <si>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</si>
  <si>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</si>
  <si>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</si>
  <si>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</si>
  <si>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</si>
  <si>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</si>
  <si>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</si>
  <si>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</si>
  <si>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</si>
  <si>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</si>
  <si>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</si>
  <si>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</si>
  <si>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</si>
  <si>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</si>
  <si>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</si>
  <si>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</si>
  <si>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</si>
  <si>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</si>
  <si>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</si>
  <si>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</si>
  <si>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</si>
  <si>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</si>
  <si>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</si>
  <si>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</si>
  <si>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</si>
  <si>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</si>
  <si>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</si>
  <si>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</si>
  <si>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</si>
  <si>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</si>
  <si>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</si>
  <si>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</si>
  <si>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</si>
  <si>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</si>
  <si>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</si>
  <si>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</si>
  <si>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</si>
  <si>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</si>
  <si>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</si>
  <si>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</si>
  <si>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</si>
  <si>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</si>
  <si>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</si>
  <si>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</si>
  <si>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</si>
  <si>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</si>
  <si>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</si>
  <si>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</si>
  <si>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</si>
  <si>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</si>
  <si>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</si>
  <si>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</si>
  <si>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</si>
  <si>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</si>
  <si>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</si>
  <si>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</si>
  <si>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</si>
  <si>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</si>
  <si>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</si>
  <si>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</si>
  <si>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</si>
  <si>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</si>
  <si>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</si>
  <si>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</si>
  <si>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</si>
  <si>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</si>
  <si>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</si>
  <si>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</si>
  <si>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</si>
  <si>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</si>
  <si>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</si>
  <si>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</si>
  <si>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</si>
  <si>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</si>
  <si>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</si>
  <si>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</si>
  <si>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</si>
  <si>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</si>
  <si>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</si>
  <si>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</si>
  <si>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</si>
  <si>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</si>
  <si>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</si>
  <si>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</si>
  <si>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</si>
  <si>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</si>
  <si>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</si>
  <si>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</si>
  <si>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</si>
  <si>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</si>
  <si>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</si>
  <si>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</si>
  <si>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</si>
  <si>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</si>
  <si>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</si>
  <si>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</si>
  <si>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</si>
  <si>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</si>
  <si>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</si>
  <si>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</si>
  <si>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</si>
  <si>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</si>
  <si>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</si>
  <si>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</si>
  <si>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</si>
  <si>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</si>
  <si>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</si>
  <si>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</si>
  <si>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</si>
  <si>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</si>
  <si>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</si>
  <si>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</si>
  <si>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</si>
  <si>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</si>
  <si>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</si>
  <si>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</si>
  <si>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</si>
  <si>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</si>
  <si>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</si>
  <si>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</si>
  <si>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</si>
  <si>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</si>
  <si>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</si>
  <si>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</si>
  <si>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</si>
  <si>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</si>
  <si>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</si>
  <si>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</si>
  <si>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</si>
  <si>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</si>
  <si>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</si>
  <si>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</si>
  <si>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</si>
  <si>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</si>
  <si>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</si>
  <si>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</si>
  <si>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</si>
  <si>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</si>
  <si>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</si>
  <si>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</si>
  <si>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</si>
  <si>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</si>
  <si>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</si>
  <si>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</si>
  <si>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</si>
  <si>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</si>
  <si>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</si>
  <si>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</si>
  <si>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</si>
  <si>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</si>
  <si>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</si>
  <si>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</si>
  <si>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</si>
  <si>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</si>
  <si>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</si>
  <si>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</si>
  <si>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</si>
  <si>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</si>
  <si>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</si>
  <si>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</si>
  <si>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</si>
  <si>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</si>
  <si>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</si>
  <si>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</si>
  <si>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</si>
  <si>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</si>
  <si>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</si>
  <si>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</si>
  <si>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</si>
  <si>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</si>
  <si>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</si>
  <si>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</si>
  <si>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</si>
  <si>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</si>
  <si>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</si>
  <si>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</si>
  <si>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</si>
  <si>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</si>
  <si>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</si>
  <si>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</si>
  <si>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</si>
  <si>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</si>
  <si>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</si>
  <si>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</si>
  <si>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</si>
  <si>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</si>
  <si>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</si>
  <si>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</si>
  <si>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</si>
  <si>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</si>
  <si>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</si>
  <si>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</si>
  <si>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</si>
  <si>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</si>
  <si>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</si>
  <si>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</si>
  <si>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</si>
  <si>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</si>
  <si>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</si>
  <si>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</si>
  <si>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</si>
  <si>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</si>
  <si>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</si>
  <si>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</si>
  <si>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</si>
  <si>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</si>
  <si>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</si>
  <si>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</si>
  <si>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</si>
  <si>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</si>
  <si>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</si>
  <si>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</si>
  <si>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</si>
  <si>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</si>
  <si>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</si>
  <si>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</si>
  <si>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</si>
  <si>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</si>
  <si>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</si>
  <si>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</si>
  <si>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</si>
  <si>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</si>
  <si>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</si>
  <si>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</si>
  <si>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</si>
  <si>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</si>
  <si>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</si>
  <si>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</si>
  <si>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</si>
  <si>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</si>
  <si>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</si>
  <si>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</si>
  <si>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</si>
  <si>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</si>
  <si>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</si>
  <si>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</si>
  <si>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</si>
  <si>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</si>
  <si>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</si>
  <si>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</si>
  <si>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</si>
  <si>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</si>
  <si>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</si>
  <si>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</si>
  <si>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</si>
  <si>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</si>
  <si>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</si>
  <si>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</si>
  <si>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</si>
  <si>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</si>
  <si>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</si>
  <si>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</si>
  <si>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</si>
  <si>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</si>
  <si>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</si>
  <si>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</si>
  <si>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</si>
  <si>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</si>
  <si>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</si>
  <si>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</si>
  <si>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</si>
  <si>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</si>
  <si>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</si>
  <si>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</si>
  <si>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</si>
  <si>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</si>
  <si>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</si>
  <si>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</si>
  <si>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</si>
  <si>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</si>
  <si>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</si>
  <si>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</si>
  <si>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</si>
  <si>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</si>
  <si>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</si>
  <si>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</si>
  <si>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</si>
  <si>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</si>
  <si>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</si>
  <si>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</si>
  <si>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</si>
  <si>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</si>
  <si>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</si>
  <si>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</si>
  <si>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</si>
  <si>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</si>
  <si>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</si>
  <si>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</si>
  <si>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</si>
  <si>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</si>
  <si>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</si>
  <si>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</si>
  <si>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</si>
  <si>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</si>
  <si>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</si>
  <si>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</si>
  <si>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</si>
  <si>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</si>
  <si>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</si>
  <si>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</si>
  <si>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</si>
  <si>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</si>
  <si>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</si>
  <si>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</si>
  <si>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</si>
  <si>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</si>
  <si>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</si>
  <si>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</si>
  <si>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</si>
  <si>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</si>
  <si>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</si>
  <si>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</si>
  <si>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</si>
  <si>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</si>
  <si>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</si>
  <si>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</si>
  <si>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</si>
  <si>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</si>
  <si>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</si>
  <si>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</si>
  <si>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</si>
  <si>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</si>
  <si>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</si>
  <si>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</si>
  <si>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</si>
  <si>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</si>
  <si>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</si>
  <si>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</si>
  <si>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</si>
  <si>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</si>
  <si>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</si>
  <si>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</si>
  <si>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</si>
  <si>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</si>
  <si>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</si>
  <si>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</si>
  <si>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</si>
  <si>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</si>
  <si>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</si>
  <si>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</si>
  <si>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</si>
  <si>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</si>
  <si>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</si>
  <si>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</si>
  <si>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</si>
  <si>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</si>
  <si>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</si>
  <si>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</si>
  <si>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</si>
  <si>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</si>
  <si>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</si>
  <si>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</si>
  <si>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</si>
  <si>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</si>
  <si>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</si>
  <si>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</si>
  <si>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</si>
  <si>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</si>
  <si>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</si>
  <si>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</si>
  <si>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</si>
  <si>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</si>
  <si>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</si>
  <si>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</si>
  <si>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</si>
  <si>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</si>
  <si>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</si>
  <si>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</si>
  <si>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</si>
  <si>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</si>
  <si>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</si>
  <si>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</si>
  <si>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</si>
  <si>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</si>
  <si>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</si>
  <si>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</si>
  <si>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</si>
  <si>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</si>
  <si>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</si>
  <si>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</si>
  <si>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</si>
  <si>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</si>
  <si>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</si>
  <si>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</si>
  <si>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</si>
  <si>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</si>
  <si>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</si>
  <si>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</si>
  <si>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</si>
  <si>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</si>
  <si>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</si>
  <si>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</si>
  <si>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</si>
  <si>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</si>
  <si>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</si>
  <si>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</si>
  <si>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</si>
  <si>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</si>
  <si>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</si>
  <si>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</si>
  <si>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</si>
  <si>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</si>
  <si>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</si>
  <si>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</si>
  <si>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</si>
  <si>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</si>
  <si>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</si>
  <si>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</si>
  <si>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</si>
  <si>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</si>
  <si>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</si>
  <si>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</si>
  <si>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</si>
  <si>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</si>
  <si>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</si>
  <si>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</si>
  <si>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</si>
  <si>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</si>
  <si>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</si>
  <si>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</si>
  <si>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</si>
  <si>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</si>
  <si>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</si>
  <si>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</si>
  <si>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</si>
  <si>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</si>
  <si>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</si>
  <si>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</si>
  <si>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</si>
  <si>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</si>
  <si>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</si>
  <si>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</si>
  <si>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</si>
  <si>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</si>
  <si>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</si>
  <si>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</si>
  <si>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</si>
  <si>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</si>
  <si>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</si>
  <si>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</si>
  <si>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</si>
  <si>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</si>
  <si>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</si>
  <si>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</si>
  <si>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</si>
  <si>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</si>
  <si>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</si>
  <si>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</si>
  <si>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</si>
  <si>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</si>
  <si>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</si>
  <si>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</si>
  <si>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</si>
  <si>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</si>
  <si>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</si>
  <si>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</si>
  <si>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</si>
  <si>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</si>
  <si>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</si>
  <si>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</si>
  <si>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</si>
  <si>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</si>
  <si>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</si>
  <si>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</si>
  <si>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</si>
  <si>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</si>
  <si>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</si>
  <si>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</si>
  <si>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</si>
  <si>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</si>
  <si>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</si>
  <si>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</si>
  <si>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</si>
  <si>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</si>
  <si>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</si>
  <si>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</si>
  <si>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</si>
  <si>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</si>
  <si>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</si>
  <si>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</si>
  <si>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</si>
  <si>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</si>
  <si>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</si>
  <si>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</si>
  <si>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</si>
  <si>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</si>
  <si>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</si>
  <si>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</si>
  <si>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</si>
  <si>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</si>
  <si>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</si>
  <si>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</si>
  <si>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</si>
  <si>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</si>
  <si>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</si>
  <si>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</si>
  <si>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</si>
  <si>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</si>
  <si>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</si>
  <si>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</si>
  <si>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</si>
  <si>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</si>
  <si>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</si>
  <si>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</si>
  <si>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</si>
  <si>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</si>
  <si>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</si>
  <si>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</si>
  <si>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</si>
  <si>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</si>
  <si>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</si>
  <si>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</si>
  <si>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</si>
  <si>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</si>
  <si>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</si>
  <si>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</si>
  <si>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</si>
  <si>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</si>
  <si>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</si>
  <si>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</si>
  <si>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</si>
  <si>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</si>
  <si>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</si>
  <si>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</si>
  <si>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</si>
  <si>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</si>
  <si>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</si>
  <si>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</si>
  <si>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</si>
  <si>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</si>
  <si>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</si>
  <si>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</si>
  <si>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</si>
  <si>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</si>
  <si>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</si>
  <si>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</si>
  <si>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</si>
  <si>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</si>
  <si>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</si>
  <si>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</si>
  <si>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</si>
  <si>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</si>
  <si>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</si>
  <si>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</si>
  <si>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</si>
  <si>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</si>
  <si>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</si>
  <si>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</si>
  <si>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</si>
  <si>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</si>
  <si>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</si>
  <si>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</si>
  <si>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</si>
  <si>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</si>
  <si>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</si>
  <si>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</si>
  <si>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</si>
  <si>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</si>
  <si>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</si>
  <si>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</si>
  <si>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</si>
  <si>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</si>
  <si>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</si>
  <si>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</si>
  <si>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</si>
  <si>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</si>
  <si>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</si>
  <si>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</si>
  <si>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</si>
  <si>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</si>
  <si>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</si>
  <si>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</si>
  <si>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</si>
  <si>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</si>
  <si>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</si>
  <si>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</si>
  <si>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</si>
  <si>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</si>
  <si>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</si>
  <si>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</si>
  <si>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</si>
  <si>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</si>
  <si>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</si>
  <si>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</si>
  <si>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</si>
  <si>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</si>
  <si>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</si>
  <si>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</si>
  <si>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</si>
  <si>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</si>
  <si>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</si>
  <si>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</si>
  <si>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</si>
  <si>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</si>
  <si>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</si>
  <si>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</si>
  <si>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</si>
  <si>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</si>
  <si>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</si>
  <si>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</si>
  <si>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</si>
  <si>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</si>
  <si>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</si>
  <si>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</si>
  <si>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</si>
  <si>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</si>
  <si>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</si>
  <si>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</si>
  <si>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</si>
  <si>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</si>
  <si>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</si>
  <si>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</si>
  <si>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</si>
  <si>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</si>
  <si>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</si>
  <si>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</si>
  <si>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</si>
  <si>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</si>
  <si>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</si>
  <si>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</si>
  <si>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</si>
  <si>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</si>
  <si>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</si>
  <si>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</si>
  <si>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</si>
  <si>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</si>
  <si>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</si>
  <si>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</si>
  <si>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</si>
  <si>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</si>
  <si>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</si>
  <si>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</si>
  <si>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</si>
  <si>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</si>
  <si>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</si>
  <si>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</si>
  <si>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</si>
  <si>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</si>
  <si>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</si>
  <si>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</si>
  <si>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</si>
  <si>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</si>
  <si>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</si>
  <si>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</si>
  <si>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</si>
  <si>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</si>
  <si>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</si>
  <si>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</si>
  <si>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</si>
  <si>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</si>
  <si>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</si>
  <si>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</si>
  <si>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</si>
  <si>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</si>
  <si>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</si>
  <si>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</si>
  <si>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</si>
  <si>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</si>
  <si>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</si>
  <si>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</si>
  <si>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</si>
  <si>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</si>
  <si>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</si>
  <si>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</si>
  <si>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</si>
  <si>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</si>
  <si>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</si>
  <si>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</si>
  <si>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</si>
  <si>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</si>
  <si>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</si>
  <si>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</si>
  <si>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</si>
  <si>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</si>
  <si>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</si>
  <si>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</si>
  <si>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</si>
  <si>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</si>
  <si>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</si>
  <si>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</si>
  <si>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</si>
  <si>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</si>
  <si>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</si>
  <si>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</si>
  <si>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</si>
  <si>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</si>
  <si>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</si>
  <si>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</si>
  <si>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</si>
  <si>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</si>
  <si>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</si>
  <si>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</si>
  <si>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</si>
  <si>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</si>
  <si>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</si>
  <si>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</si>
  <si>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</si>
  <si>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</si>
  <si>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</si>
  <si>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</si>
  <si>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</si>
  <si>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</si>
  <si>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</si>
  <si>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</si>
  <si>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</si>
  <si>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</si>
  <si>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</si>
  <si>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</si>
  <si>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</si>
  <si>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</si>
  <si>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</si>
  <si>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</si>
  <si>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</si>
  <si>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</si>
  <si>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</si>
  <si>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</si>
  <si>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</si>
  <si>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</si>
  <si>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</si>
  <si>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</si>
  <si>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</si>
  <si>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</si>
  <si>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</si>
  <si>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</si>
  <si>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</si>
  <si>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</si>
  <si>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</si>
  <si>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</si>
  <si>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</si>
  <si>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</si>
  <si>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</si>
  <si>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</si>
  <si>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</si>
  <si>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</si>
  <si>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</si>
  <si>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</si>
  <si>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</si>
  <si>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</si>
  <si>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</si>
  <si>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</si>
  <si>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</si>
  <si>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</si>
  <si>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</si>
  <si>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</si>
  <si>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</si>
  <si>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</si>
  <si>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</si>
  <si>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</si>
  <si>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</si>
  <si>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</si>
  <si>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</si>
  <si>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</si>
  <si>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</si>
  <si>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</si>
  <si>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</si>
  <si>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</si>
  <si>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</si>
  <si>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</si>
  <si>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</si>
  <si>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</si>
  <si>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</si>
  <si>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</si>
  <si>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</si>
  <si>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</si>
  <si>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</si>
  <si>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</si>
  <si>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</si>
  <si>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</si>
  <si>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</si>
  <si>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</si>
  <si>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</si>
  <si>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</si>
  <si>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</si>
  <si>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</si>
  <si>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</si>
  <si>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</si>
  <si>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</si>
  <si>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</si>
  <si>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</si>
  <si>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</si>
  <si>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</si>
  <si>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</si>
  <si>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</si>
  <si>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</si>
  <si>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</si>
  <si>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</si>
  <si>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</si>
  <si>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</si>
  <si>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</si>
  <si>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</si>
  <si>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</si>
  <si>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</si>
  <si>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</si>
  <si>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</si>
  <si>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</si>
  <si>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</si>
  <si>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</si>
  <si>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</si>
  <si>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</si>
  <si>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</si>
  <si>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</si>
  <si>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</si>
  <si>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</si>
  <si>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</si>
  <si>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</si>
  <si>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</si>
  <si>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</si>
  <si>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</si>
  <si>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</si>
  <si>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</si>
  <si>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</si>
  <si>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</si>
  <si>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</si>
  <si>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</si>
  <si>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</si>
  <si>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</si>
  <si>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</si>
  <si>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</si>
  <si>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</si>
  <si>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</si>
  <si>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</si>
  <si>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</si>
  <si>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</si>
  <si>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</si>
  <si>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</si>
  <si>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</si>
  <si>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</si>
  <si>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</si>
  <si>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</si>
  <si>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</si>
  <si>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</si>
  <si>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</si>
  <si>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</si>
  <si>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</si>
  <si>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</si>
  <si>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</si>
  <si>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</si>
  <si>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</si>
  <si>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</si>
  <si>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</si>
  <si>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</si>
  <si>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</si>
  <si>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</si>
  <si>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</si>
  <si>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</si>
  <si>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</si>
  <si>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</si>
  <si>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</si>
  <si>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</si>
  <si>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</si>
  <si>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</si>
  <si>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</si>
  <si>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</si>
  <si>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</si>
  <si>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</si>
  <si>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</si>
  <si>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</si>
  <si>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</si>
  <si>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</si>
  <si>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</si>
  <si>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</si>
  <si>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</si>
  <si>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</si>
  <si>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</si>
  <si>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</si>
  <si>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</si>
  <si>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</si>
  <si>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</si>
  <si>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</si>
  <si>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</si>
  <si>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</si>
  <si>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</si>
  <si>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</si>
  <si>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</si>
  <si>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</si>
  <si>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</si>
  <si>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</si>
  <si>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</si>
  <si>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</si>
  <si>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</si>
  <si>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</si>
  <si>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</si>
  <si>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</si>
  <si>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</si>
  <si>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</si>
  <si>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</si>
  <si>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</si>
  <si>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</si>
  <si>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</si>
  <si>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</si>
  <si>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</si>
  <si>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</si>
  <si>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</si>
  <si>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</si>
  <si>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</si>
  <si>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</si>
  <si>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</si>
  <si>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</si>
  <si>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</si>
  <si>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</si>
  <si>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</si>
  <si>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</si>
  <si>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</si>
  <si>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</si>
  <si>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</si>
  <si>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</si>
  <si>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</si>
  <si>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</si>
  <si>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</si>
  <si>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</si>
  <si>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</si>
  <si>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</si>
  <si>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</si>
  <si>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</si>
  <si>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</si>
  <si>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</si>
  <si>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</si>
  <si>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</si>
  <si>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</si>
  <si>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</si>
  <si>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</si>
  <si>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</si>
  <si>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</si>
  <si>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</si>
  <si>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</si>
  <si>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</si>
  <si>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</si>
  <si>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</si>
  <si>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</si>
  <si>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</si>
  <si>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</si>
  <si>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</si>
  <si>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</si>
  <si>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</si>
  <si>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</si>
  <si>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</si>
  <si>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</si>
  <si>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</si>
  <si>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</si>
  <si>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</si>
  <si>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</si>
  <si>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</si>
  <si>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</si>
  <si>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</si>
  <si>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</si>
  <si>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</si>
  <si>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</si>
  <si>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</si>
  <si>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</si>
  <si>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</si>
  <si>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</si>
  <si>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</si>
  <si>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</si>
  <si>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</si>
  <si>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</si>
  <si>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</si>
  <si>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</si>
  <si>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</si>
  <si>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</si>
  <si>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</si>
  <si>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</si>
  <si>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</si>
  <si>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</si>
  <si>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</si>
  <si>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</si>
  <si>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</si>
  <si>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</si>
  <si>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</si>
  <si>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</si>
  <si>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</si>
  <si>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</si>
  <si>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</si>
  <si>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</si>
  <si>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</si>
  <si>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</si>
  <si>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</si>
  <si>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</si>
  <si>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</si>
  <si>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</si>
  <si>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</si>
  <si>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</si>
  <si>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</si>
  <si>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</si>
  <si>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</si>
  <si>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</si>
  <si>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</si>
  <si>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</si>
  <si>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</si>
  <si>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</si>
  <si>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</si>
  <si>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</si>
  <si>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</si>
  <si>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</si>
  <si>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</si>
  <si>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</si>
  <si>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</si>
  <si>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</si>
  <si>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</si>
  <si>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</si>
  <si>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</si>
  <si>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</si>
  <si>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</si>
  <si>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</si>
  <si>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</si>
  <si>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</si>
  <si>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</si>
  <si>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</si>
  <si>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</si>
  <si>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</si>
  <si>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</si>
  <si>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</si>
  <si>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</si>
  <si>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</si>
  <si>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</si>
  <si>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</si>
  <si>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</si>
  <si>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</si>
  <si>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</si>
  <si>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</si>
  <si>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</si>
  <si>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</si>
  <si>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</si>
  <si>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</si>
  <si>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</si>
  <si>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</si>
  <si>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</si>
  <si>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</si>
  <si>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</si>
  <si>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</si>
  <si>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</si>
  <si>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</si>
  <si>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</si>
  <si>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</si>
  <si>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</si>
  <si>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</si>
  <si>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</si>
  <si>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</si>
  <si>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</si>
  <si>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</si>
  <si>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</si>
  <si>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</si>
  <si>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</si>
  <si>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</si>
  <si>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</si>
  <si>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</si>
  <si>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</si>
  <si>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</si>
  <si>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</si>
  <si>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</si>
  <si>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</si>
  <si>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</si>
  <si>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</si>
  <si>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</si>
  <si>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</si>
  <si>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</si>
  <si>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</si>
  <si>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</si>
  <si>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</si>
  <si>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</si>
  <si>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</si>
  <si>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</si>
  <si>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</si>
  <si>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</si>
  <si>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</si>
  <si>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</si>
  <si>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</si>
  <si>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</si>
  <si>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</si>
  <si>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</si>
  <si>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</si>
  <si>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</si>
  <si>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</si>
  <si>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</si>
  <si>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</si>
  <si>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</si>
  <si>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</si>
  <si>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</si>
  <si>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</si>
  <si>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</si>
  <si>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</si>
  <si>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</si>
  <si>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</si>
  <si>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</si>
  <si>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</si>
  <si>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</si>
  <si>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</si>
  <si>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</si>
  <si>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</si>
  <si>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</si>
  <si>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</si>
  <si>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</si>
  <si>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</si>
  <si>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</si>
  <si>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</si>
  <si>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</si>
  <si>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</si>
  <si>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</si>
  <si>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</si>
  <si>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</si>
  <si>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</si>
  <si>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</si>
  <si>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</si>
  <si>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</si>
  <si>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</si>
  <si>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</si>
  <si>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</si>
  <si>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</si>
  <si>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</si>
  <si>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</si>
  <si>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</si>
  <si>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</si>
  <si>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</si>
  <si>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</si>
  <si>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</si>
  <si>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</si>
  <si>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</si>
  <si>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</si>
  <si>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</si>
  <si>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</si>
  <si>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</si>
  <si>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</si>
  <si>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</si>
  <si>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</si>
  <si>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</si>
  <si>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</si>
  <si>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</si>
  <si>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</si>
  <si>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</si>
  <si>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</si>
  <si>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</si>
  <si>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</si>
  <si>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</si>
  <si>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</si>
  <si>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</si>
  <si>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</si>
  <si>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</si>
  <si>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</si>
  <si>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</si>
  <si>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</si>
  <si>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</si>
  <si>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</si>
  <si>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</si>
  <si>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</si>
  <si>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</si>
  <si>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</si>
  <si>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</si>
  <si>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</si>
  <si>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</si>
  <si>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</si>
  <si>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</si>
  <si>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</si>
  <si>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</si>
  <si>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</si>
  <si>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</si>
  <si>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</si>
  <si>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</si>
  <si>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</si>
  <si>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</si>
  <si>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</si>
  <si>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</si>
  <si>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</si>
  <si>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</si>
  <si>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</si>
  <si>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</si>
  <si>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</si>
  <si>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</si>
  <si>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</si>
  <si>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</si>
  <si>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</si>
  <si>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</si>
  <si>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</si>
  <si>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</si>
  <si>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</si>
  <si>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</si>
  <si>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</si>
  <si>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</si>
  <si>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</si>
  <si>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</si>
  <si>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</si>
  <si>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</si>
  <si>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</si>
  <si>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</si>
  <si>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</si>
  <si>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</si>
  <si>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</si>
  <si>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</si>
  <si>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</si>
  <si>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</si>
  <si>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</si>
  <si>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</si>
  <si>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</si>
  <si>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</si>
  <si>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</si>
  <si>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</si>
  <si>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</si>
  <si>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</si>
  <si>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</si>
  <si>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</si>
  <si>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</si>
  <si>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</si>
  <si>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</si>
  <si>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</si>
  <si>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</si>
  <si>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</si>
  <si>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</si>
  <si>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</si>
  <si>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</si>
  <si>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</si>
  <si>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</si>
  <si>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</si>
  <si>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</si>
  <si>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</si>
  <si>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</si>
  <si>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</si>
  <si>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</si>
  <si>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</si>
  <si>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</si>
  <si>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</si>
  <si>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</si>
  <si>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</si>
  <si>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</si>
  <si>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</si>
  <si>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</si>
  <si>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</si>
  <si>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</si>
  <si>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</si>
  <si>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</si>
  <si>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</si>
  <si>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</si>
  <si>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</si>
  <si>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</si>
  <si>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</si>
  <si>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</si>
  <si>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</si>
  <si>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</si>
  <si>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</si>
  <si>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</si>
  <si>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</si>
  <si>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</si>
  <si>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</si>
  <si>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</si>
  <si>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</si>
  <si>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</si>
  <si>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</si>
  <si>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</si>
  <si>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</si>
  <si>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</si>
  <si>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</si>
  <si>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</si>
  <si>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</si>
  <si>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</si>
  <si>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</si>
  <si>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</si>
  <si>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</si>
  <si>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</si>
  <si>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</si>
  <si>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</si>
  <si>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</si>
  <si>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</si>
  <si>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</si>
  <si>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</si>
  <si>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</si>
  <si>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</si>
  <si>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</si>
  <si>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</si>
  <si>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</si>
  <si>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</si>
  <si>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</si>
  <si>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</si>
  <si>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</si>
  <si>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</si>
  <si>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</si>
  <si>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</si>
  <si>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</si>
  <si>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</si>
  <si>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</si>
  <si>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</si>
  <si>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</si>
  <si>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</si>
  <si>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</si>
  <si>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</si>
  <si>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</si>
  <si>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</si>
  <si>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</si>
  <si>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</si>
  <si>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</si>
  <si>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</si>
  <si>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</si>
  <si>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</si>
  <si>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</si>
  <si>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</si>
  <si>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</si>
  <si>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</si>
  <si>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</si>
  <si>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</si>
  <si>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</si>
  <si>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</si>
  <si>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</si>
  <si>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</si>
  <si>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</si>
  <si>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</si>
  <si>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</si>
  <si>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</si>
  <si>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</si>
  <si>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</si>
  <si>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</si>
  <si>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</si>
  <si>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</si>
  <si>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</si>
  <si>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</si>
  <si>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</si>
  <si>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</si>
  <si>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</si>
  <si>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</si>
  <si>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</si>
  <si>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</si>
  <si>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</si>
  <si>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</si>
  <si>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</si>
  <si>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</si>
  <si>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</si>
  <si>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</si>
  <si>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</si>
  <si>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</si>
  <si>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</si>
  <si>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</si>
  <si>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</si>
  <si>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</si>
  <si>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</si>
  <si>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</si>
  <si>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</si>
  <si>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</si>
  <si>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</si>
  <si>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</si>
  <si>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</si>
  <si>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</si>
  <si>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</si>
  <si>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</si>
  <si>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</si>
  <si>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</si>
  <si>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</si>
  <si>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</si>
  <si>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</si>
  <si>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</si>
  <si>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</si>
  <si>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</si>
  <si>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</si>
  <si>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</si>
  <si>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</si>
  <si>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</si>
  <si>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</si>
  <si>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</si>
  <si>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</si>
  <si>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</si>
  <si>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</si>
  <si>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</si>
  <si>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</si>
  <si>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</si>
  <si>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</si>
  <si>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</si>
  <si>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</si>
  <si>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</si>
  <si>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</si>
  <si>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</si>
  <si>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</si>
  <si>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</si>
  <si>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</si>
  <si>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</si>
  <si>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</si>
  <si>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</si>
  <si>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</si>
  <si>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</si>
  <si>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</si>
  <si>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</si>
  <si>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</si>
  <si>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</si>
  <si>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</si>
  <si>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</si>
  <si>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</si>
  <si>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</si>
  <si>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</si>
  <si>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</si>
  <si>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</si>
  <si>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</si>
  <si>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</si>
  <si>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</si>
  <si>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</si>
  <si>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</si>
  <si>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</si>
  <si>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</si>
  <si>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</si>
  <si>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</si>
  <si>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</si>
  <si>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</si>
  <si>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</si>
  <si>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</si>
  <si>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</si>
  <si>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</si>
  <si>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</si>
  <si>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</si>
  <si>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</si>
  <si>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</si>
  <si>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</si>
  <si>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</si>
  <si>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</si>
  <si>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</si>
  <si>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</si>
  <si>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</si>
  <si>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</si>
  <si>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</si>
  <si>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</si>
  <si>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</si>
  <si>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</si>
  <si>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</si>
  <si>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</si>
  <si>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</si>
  <si>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</si>
  <si>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</si>
  <si>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</si>
  <si>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</si>
  <si>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</si>
  <si>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</si>
  <si>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</si>
  <si>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</si>
  <si>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</si>
  <si>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</si>
  <si>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</si>
  <si>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</si>
  <si>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</si>
  <si>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</si>
  <si>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</si>
  <si>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</si>
  <si>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</si>
  <si>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</si>
  <si>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</si>
  <si>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</si>
  <si>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</si>
  <si>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</si>
  <si>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</si>
  <si>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</si>
  <si>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</si>
  <si>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</si>
  <si>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</si>
  <si>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</si>
  <si>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</si>
  <si>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</si>
  <si>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</si>
  <si>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</si>
  <si>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</si>
  <si>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</si>
  <si>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</si>
  <si>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</si>
  <si>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</si>
  <si>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</si>
  <si>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</si>
  <si>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</si>
  <si>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</si>
  <si>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</si>
  <si>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</si>
  <si>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</si>
  <si>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</si>
  <si>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</si>
  <si>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</si>
  <si>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</si>
  <si>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</si>
  <si>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</si>
  <si>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</si>
  <si>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</si>
  <si>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</si>
  <si>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</si>
  <si>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</si>
  <si>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</si>
  <si>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</si>
  <si>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</si>
  <si>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</si>
  <si>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</si>
  <si>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</si>
  <si>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</si>
  <si>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</si>
  <si>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</si>
  <si>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</si>
  <si>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</si>
  <si>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</si>
  <si>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</si>
  <si>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</si>
  <si>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</si>
  <si>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</si>
  <si>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</si>
  <si>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</si>
  <si>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</si>
  <si>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</si>
  <si>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</si>
  <si>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</si>
  <si>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</si>
  <si>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</si>
  <si>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</si>
  <si>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</si>
  <si>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</si>
  <si>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</si>
  <si>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</si>
  <si>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</si>
  <si>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</si>
  <si>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</si>
  <si>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</si>
  <si>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</si>
  <si>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</si>
  <si>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</si>
  <si>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</si>
  <si>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</si>
  <si>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</si>
  <si>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</si>
  <si>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</si>
  <si>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</si>
  <si>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</si>
  <si>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</si>
  <si>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</si>
  <si>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</si>
  <si>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</si>
  <si>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</si>
  <si>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</si>
  <si>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</si>
  <si>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</si>
  <si>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</si>
  <si>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</si>
  <si>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</si>
  <si>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</si>
  <si>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</si>
  <si>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</si>
  <si>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</si>
  <si>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</si>
  <si>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</si>
  <si>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</si>
  <si>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</si>
  <si>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</si>
  <si>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</si>
  <si>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</si>
  <si>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</si>
  <si>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</si>
  <si>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</si>
  <si>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</si>
  <si>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</si>
  <si>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</si>
  <si>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</si>
  <si>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</si>
  <si>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</si>
  <si>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</si>
  <si>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</si>
  <si>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</si>
  <si>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</si>
  <si>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</si>
  <si>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</si>
  <si>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</si>
  <si>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</si>
  <si>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</si>
  <si>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</si>
  <si>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</si>
  <si>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</si>
  <si>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</si>
  <si>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</si>
  <si>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</si>
  <si>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</si>
  <si>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</si>
  <si>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</si>
  <si>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</si>
  <si>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</si>
  <si>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</si>
  <si>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</si>
  <si>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</si>
  <si>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</si>
  <si>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</si>
  <si>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</si>
  <si>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</si>
  <si>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</si>
  <si>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</si>
  <si>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</si>
  <si>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</si>
  <si>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</si>
  <si>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</si>
  <si>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</si>
  <si>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</si>
  <si>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</si>
  <si>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</si>
  <si>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</si>
  <si>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</si>
  <si>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</si>
  <si>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</si>
  <si>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</si>
  <si>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</si>
  <si>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</si>
  <si>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</si>
  <si>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</si>
  <si>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</si>
  <si>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</si>
  <si>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</si>
  <si>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</si>
  <si>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</si>
  <si>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</si>
  <si>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</si>
  <si>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</si>
  <si>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</si>
  <si>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</si>
  <si>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</si>
  <si>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</si>
  <si>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</si>
  <si>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</si>
  <si>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</si>
  <si>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</si>
  <si>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</si>
  <si>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</si>
  <si>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</si>
  <si>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</si>
  <si>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</si>
  <si>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</si>
  <si>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</si>
  <si>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</si>
  <si>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</si>
  <si>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</si>
  <si>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</si>
  <si>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</si>
  <si>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</si>
  <si>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</si>
  <si>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</si>
  <si>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</si>
  <si>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</si>
  <si>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</si>
  <si>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</si>
  <si>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</si>
  <si>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</si>
  <si>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</si>
  <si>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</si>
  <si>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</si>
  <si>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</si>
  <si>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</si>
  <si>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</si>
  <si>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</si>
  <si>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</si>
  <si>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</si>
  <si>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</si>
  <si>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</si>
  <si>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</si>
  <si>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</si>
  <si>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</si>
  <si>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</si>
  <si>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</si>
  <si>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</si>
  <si>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</si>
  <si>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</si>
  <si>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</si>
  <si>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</si>
  <si>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</si>
  <si>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</si>
  <si>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</si>
  <si>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</si>
  <si>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</si>
  <si>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</si>
  <si>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</si>
  <si>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</si>
  <si>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</si>
  <si>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</si>
  <si>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</si>
  <si>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</si>
  <si>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</si>
  <si>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</si>
  <si>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</si>
  <si>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</si>
  <si>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</si>
  <si>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</si>
  <si>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</si>
  <si>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</si>
  <si>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</si>
  <si>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</si>
  <si>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</si>
  <si>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</si>
  <si>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</si>
  <si>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</si>
  <si>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</si>
  <si>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</si>
  <si>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</si>
  <si>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</si>
  <si>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</si>
  <si>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</si>
  <si>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</si>
  <si>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</si>
  <si>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</si>
  <si>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</si>
  <si>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</si>
  <si>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</si>
  <si>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</si>
  <si>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</si>
  <si>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</si>
  <si>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</si>
  <si>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</si>
  <si>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</si>
  <si>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</si>
  <si>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</si>
  <si>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</si>
  <si>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</si>
  <si>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</si>
  <si>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</si>
  <si>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</si>
  <si>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</si>
  <si>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</si>
  <si>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</si>
  <si>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</si>
  <si>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</si>
  <si>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</si>
  <si>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</si>
  <si>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</si>
  <si>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</si>
  <si>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</si>
  <si>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</si>
  <si>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</si>
  <si>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</si>
  <si>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</si>
  <si>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</si>
  <si>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</si>
  <si>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</si>
  <si>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</si>
  <si>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</si>
  <si>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</si>
  <si>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</si>
  <si>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</si>
  <si>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</si>
  <si>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</si>
  <si>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</si>
  <si>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</si>
  <si>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</si>
  <si>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</si>
  <si>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</si>
  <si>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</si>
  <si>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</si>
  <si>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</si>
  <si>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</si>
  <si>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</si>
  <si>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</si>
  <si>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</si>
  <si>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</si>
  <si>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</si>
  <si>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</si>
  <si>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</si>
  <si>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</si>
  <si>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</si>
  <si>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</si>
  <si>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</si>
  <si>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</si>
  <si>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</si>
  <si>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</si>
  <si>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</si>
  <si>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</si>
  <si>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</si>
  <si>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</si>
  <si>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</si>
  <si>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</si>
  <si>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</si>
  <si>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</si>
  <si>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</si>
  <si>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</si>
  <si>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</si>
  <si>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</si>
  <si>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</si>
  <si>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</si>
  <si>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</si>
  <si>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</si>
  <si>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</si>
  <si>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</si>
  <si>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</si>
  <si>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</si>
  <si>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</si>
  <si>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</si>
  <si>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</si>
  <si>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</si>
  <si>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</si>
  <si>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</si>
  <si>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</si>
  <si>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</si>
  <si>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</si>
  <si>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</si>
  <si>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</si>
  <si>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</si>
  <si>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</si>
  <si>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</si>
  <si>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</si>
  <si>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</si>
  <si>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</si>
  <si>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</si>
  <si>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</si>
  <si>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</si>
  <si>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</si>
  <si>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</si>
  <si>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</si>
  <si>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</si>
  <si>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</si>
  <si>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</si>
  <si>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</si>
  <si>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</si>
  <si>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</si>
  <si>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</si>
  <si>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</si>
  <si>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</si>
  <si>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</si>
  <si>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</si>
  <si>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</si>
  <si>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</si>
  <si>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</si>
  <si>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</si>
  <si>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</si>
  <si>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</si>
  <si>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</si>
  <si>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</si>
  <si>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</si>
  <si>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</si>
  <si>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</si>
  <si>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</si>
  <si>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</si>
  <si>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</si>
  <si>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</si>
  <si>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</si>
  <si>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</si>
  <si>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</si>
  <si>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</si>
  <si>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</si>
  <si>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</si>
  <si>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</si>
  <si>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</si>
  <si>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</si>
  <si>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</si>
  <si>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</si>
  <si>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</si>
  <si>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</si>
  <si>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</si>
  <si>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</si>
  <si>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</si>
  <si>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</si>
  <si>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</si>
  <si>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</si>
  <si>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</si>
  <si>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</si>
  <si>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</si>
  <si>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</si>
  <si>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</si>
  <si>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</si>
  <si>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</si>
  <si>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</si>
  <si>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</si>
  <si>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</si>
  <si>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</si>
  <si>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</si>
  <si>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</si>
  <si>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</si>
  <si>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</si>
  <si>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</si>
  <si>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</si>
  <si>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</si>
  <si>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</si>
  <si>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</si>
  <si>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</si>
  <si>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</si>
  <si>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</si>
  <si>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</si>
  <si>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</si>
  <si>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</si>
  <si>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</si>
  <si>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</si>
  <si>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</si>
  <si>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</si>
  <si>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</si>
  <si>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</si>
  <si>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</si>
  <si>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</si>
  <si>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</si>
  <si>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</si>
  <si>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</si>
  <si>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</si>
  <si>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</si>
  <si>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</si>
  <si>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</si>
  <si>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</si>
  <si>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</si>
  <si>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</si>
  <si>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</si>
  <si>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</si>
  <si>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</si>
  <si>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</si>
  <si>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</si>
  <si>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</si>
  <si>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</si>
  <si>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</si>
  <si>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</si>
  <si>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</si>
  <si>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</si>
  <si>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</si>
  <si>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</si>
  <si>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</si>
  <si>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</si>
  <si>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</si>
  <si>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</si>
  <si>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</si>
  <si>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</si>
  <si>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</si>
  <si>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</si>
  <si>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</si>
  <si>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</si>
  <si>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</si>
  <si>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</si>
  <si>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</si>
  <si>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</si>
  <si>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</si>
  <si>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</si>
  <si>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</si>
  <si>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</si>
  <si>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</si>
  <si>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</si>
  <si>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</si>
  <si>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</si>
  <si>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</si>
  <si>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</si>
  <si>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</si>
  <si>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</si>
  <si>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</si>
  <si>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</si>
  <si>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</si>
  <si>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</si>
  <si>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</si>
  <si>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</si>
  <si>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</si>
  <si>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</si>
  <si>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</si>
  <si>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</si>
  <si>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</si>
  <si>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</si>
  <si>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</si>
  <si>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</si>
  <si>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</si>
  <si>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</si>
  <si>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</si>
  <si>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</si>
  <si>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</si>
  <si>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</si>
  <si>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</si>
  <si>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</si>
  <si>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</si>
  <si>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</si>
  <si>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</si>
  <si>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</si>
  <si>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</si>
  <si>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</si>
  <si>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</si>
  <si>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</si>
  <si>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</si>
  <si>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</si>
  <si>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</si>
  <si>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</si>
  <si>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</si>
  <si>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</si>
  <si>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</si>
  <si>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</si>
  <si>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</si>
  <si>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</si>
  <si>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</si>
  <si>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</si>
  <si>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</si>
  <si>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</si>
  <si>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</si>
  <si>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</si>
  <si>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</si>
  <si>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</si>
  <si>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</si>
  <si>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</si>
  <si>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</si>
  <si>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</si>
  <si>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</si>
  <si>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</si>
  <si>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</si>
  <si>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</si>
  <si>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</si>
  <si>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</si>
  <si>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</si>
  <si>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</si>
  <si>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</si>
  <si>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</si>
  <si>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</si>
  <si>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</si>
  <si>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</si>
  <si>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</si>
  <si>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</si>
  <si>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</si>
  <si>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</si>
  <si>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</si>
  <si>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</si>
  <si>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</si>
  <si>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</si>
  <si>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</si>
  <si>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</si>
  <si>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</si>
  <si>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</si>
  <si>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</si>
  <si>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</si>
  <si>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</si>
  <si>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</si>
  <si>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</si>
  <si>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</si>
  <si>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</si>
  <si>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</si>
  <si>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</si>
  <si>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</si>
  <si>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</si>
  <si>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</si>
  <si>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</si>
  <si>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</si>
  <si>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</si>
  <si>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</si>
  <si>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</si>
  <si>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</si>
  <si>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</si>
  <si>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</si>
  <si>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</si>
  <si>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</si>
  <si>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</si>
  <si>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</si>
  <si>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</si>
  <si>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</si>
  <si>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</si>
  <si>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</si>
  <si>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</si>
  <si>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</si>
  <si>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</si>
  <si>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</si>
  <si>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</si>
  <si>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</si>
  <si>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</si>
  <si>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</si>
  <si>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</si>
  <si>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</si>
  <si>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</si>
  <si>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</si>
  <si>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</si>
  <si>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</si>
  <si>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</si>
  <si>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</si>
  <si>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</si>
  <si>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</si>
  <si>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</si>
  <si>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</si>
  <si>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</si>
  <si>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</si>
  <si>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</si>
  <si>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</si>
  <si>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</si>
  <si>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</si>
  <si>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</si>
  <si>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</si>
  <si>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</si>
  <si>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</si>
  <si>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</si>
  <si>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</si>
  <si>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</si>
  <si>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</si>
  <si>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</si>
  <si>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</si>
  <si>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</si>
  <si>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</si>
  <si>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</si>
  <si>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</si>
  <si>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</si>
  <si>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</si>
  <si>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</si>
  <si>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</si>
  <si>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</si>
  <si>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</si>
  <si>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</si>
  <si>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</si>
  <si>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</si>
  <si>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</si>
  <si>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</si>
  <si>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</si>
  <si>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</si>
  <si>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</si>
  <si>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</si>
  <si>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</si>
  <si>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</si>
  <si>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</si>
  <si>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</si>
  <si>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</si>
  <si>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</si>
  <si>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</si>
  <si>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</si>
  <si>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</si>
  <si>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</si>
  <si>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</si>
  <si>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</si>
  <si>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</si>
  <si>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</si>
  <si>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</si>
  <si>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</si>
  <si>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</si>
  <si>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</si>
  <si>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</si>
  <si>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</si>
  <si>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</si>
  <si>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</si>
  <si>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</si>
  <si>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</si>
  <si>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</si>
  <si>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</si>
  <si>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</si>
  <si>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</si>
  <si>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</si>
  <si>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</si>
  <si>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</si>
  <si>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</si>
  <si>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</si>
  <si>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</si>
  <si>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</si>
  <si>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</si>
  <si>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</si>
  <si>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</si>
  <si>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</si>
  <si>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</si>
  <si>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</si>
  <si>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</si>
  <si>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</si>
  <si>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</si>
  <si>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</si>
  <si>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</si>
  <si>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</si>
  <si>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</si>
  <si>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</si>
  <si>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</si>
  <si>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</si>
  <si>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</si>
  <si>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</si>
  <si>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</si>
  <si>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</si>
  <si>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</si>
  <si>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</si>
  <si>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</si>
  <si>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</si>
  <si>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</si>
  <si>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</si>
  <si>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</si>
  <si>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</si>
  <si>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</si>
  <si>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</si>
  <si>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</si>
  <si>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</si>
  <si>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</si>
  <si>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</si>
  <si>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</si>
  <si>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</si>
  <si>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</si>
  <si>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</si>
  <si>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</si>
  <si>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</si>
  <si>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</si>
  <si>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</si>
  <si>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</si>
  <si>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</si>
  <si>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</si>
  <si>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</si>
  <si>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</si>
  <si>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</si>
  <si>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</si>
  <si>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</si>
  <si>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</si>
  <si>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</si>
  <si>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</si>
  <si>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</si>
  <si>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</si>
  <si>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</si>
  <si>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</si>
  <si>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</si>
  <si>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</si>
  <si>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</si>
  <si>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</si>
  <si>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</si>
  <si>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</si>
  <si>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</si>
  <si>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</si>
  <si>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</si>
  <si>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</si>
  <si>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</si>
  <si>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</si>
  <si>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</si>
  <si>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</si>
  <si>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</si>
  <si>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</si>
  <si>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</si>
  <si>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</si>
  <si>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</si>
  <si>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</si>
  <si>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</si>
  <si>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</si>
  <si>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</si>
  <si>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</si>
  <si>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</si>
  <si>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</si>
  <si>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</si>
  <si>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</si>
  <si>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</si>
  <si>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</si>
  <si>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</si>
  <si>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</si>
  <si>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</si>
  <si>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</si>
  <si>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</si>
  <si>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</si>
  <si>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</si>
  <si>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</si>
  <si>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</si>
  <si>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</si>
  <si>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</si>
  <si>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</si>
  <si>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</si>
  <si>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</si>
  <si>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</si>
  <si>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</si>
  <si>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</si>
  <si>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</si>
  <si>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</si>
  <si>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</si>
  <si>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</si>
  <si>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</si>
  <si>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</si>
  <si>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</si>
  <si>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</si>
  <si>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</si>
  <si>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</si>
  <si>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</si>
  <si>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</si>
  <si>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</si>
  <si>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</si>
  <si>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</si>
  <si>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</si>
  <si>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</si>
  <si>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</si>
  <si>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</si>
  <si>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</si>
  <si>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</si>
  <si>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</si>
  <si>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</si>
  <si>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</si>
  <si>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</si>
  <si>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</si>
  <si>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</si>
  <si>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</si>
  <si>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</si>
  <si>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</si>
  <si>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</si>
  <si>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</si>
  <si>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</si>
  <si>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</si>
  <si>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</si>
  <si>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</si>
  <si>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</si>
  <si>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</si>
  <si>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</si>
  <si>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</si>
  <si>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</si>
  <si>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</si>
  <si>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</si>
  <si>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</si>
  <si>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</si>
  <si>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</si>
  <si>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</si>
  <si>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</si>
  <si>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</si>
  <si>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</si>
  <si>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</si>
  <si>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</si>
  <si>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</si>
  <si>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</si>
  <si>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</si>
  <si>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</si>
  <si>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</si>
  <si>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</si>
  <si>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</si>
  <si>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</si>
  <si>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</si>
  <si>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</si>
  <si>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</si>
  <si>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</si>
  <si>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</si>
  <si>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</si>
  <si>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</si>
  <si>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</si>
  <si>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</si>
  <si>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</si>
  <si>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</si>
  <si>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</si>
  <si>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</si>
  <si>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</si>
  <si>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</si>
  <si>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</si>
  <si>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</si>
  <si>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</si>
  <si>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</si>
  <si>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</si>
  <si>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</si>
  <si>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</si>
  <si>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</si>
  <si>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</si>
  <si>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</si>
  <si>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</si>
  <si>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</si>
  <si>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</si>
  <si>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</si>
  <si>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</si>
  <si>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</si>
  <si>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</si>
  <si>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</si>
  <si>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</si>
  <si>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</si>
  <si>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</si>
  <si>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</si>
  <si>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</si>
  <si>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</si>
  <si>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</si>
  <si>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</si>
  <si>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</si>
  <si>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</si>
  <si>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</si>
  <si>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</si>
  <si>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</si>
  <si>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</si>
  <si>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</si>
  <si>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</si>
  <si>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</si>
  <si>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</si>
  <si>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</si>
  <si>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</si>
  <si>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</si>
  <si>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</si>
  <si>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</si>
  <si>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</si>
  <si>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</si>
  <si>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</si>
  <si>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</si>
  <si>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</si>
  <si>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</si>
  <si>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</si>
  <si>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</si>
  <si>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</si>
  <si>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</si>
  <si>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</si>
  <si>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</si>
  <si>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</si>
  <si>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</si>
  <si>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</si>
  <si>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</si>
  <si>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</si>
  <si>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</si>
  <si>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</si>
  <si>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</si>
  <si>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</si>
  <si>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</si>
  <si>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</si>
  <si>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</si>
  <si>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</si>
  <si>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</si>
  <si>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</si>
  <si>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</si>
  <si>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</si>
  <si>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</si>
  <si>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</si>
  <si>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</si>
  <si>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</si>
  <si>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</si>
  <si>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</si>
  <si>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</si>
  <si>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</si>
  <si>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</si>
  <si>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</si>
  <si>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</si>
  <si>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</si>
  <si>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</si>
  <si>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</si>
  <si>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</si>
  <si>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</si>
  <si>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</si>
  <si>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</si>
  <si>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</si>
  <si>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</si>
  <si>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</si>
  <si>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</si>
  <si>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</si>
  <si>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</si>
  <si>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</si>
  <si>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</si>
  <si>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</si>
  <si>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</si>
  <si>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</si>
  <si>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</si>
  <si>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</si>
  <si>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</si>
  <si>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</si>
  <si>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</si>
  <si>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</si>
  <si>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</si>
  <si>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</si>
  <si>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</si>
  <si>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</si>
  <si>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</si>
  <si>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</si>
  <si>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</si>
  <si>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</si>
  <si>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</si>
  <si>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</si>
  <si>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</si>
  <si>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</si>
  <si>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</si>
  <si>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</si>
  <si>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</si>
  <si>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</si>
  <si>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</si>
  <si>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</si>
  <si>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</si>
  <si>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</si>
  <si>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</si>
  <si>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</si>
  <si>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</si>
  <si>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</si>
  <si>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</si>
  <si>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</si>
  <si>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</si>
  <si>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</si>
  <si>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</si>
  <si>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</si>
  <si>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</si>
  <si>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</si>
  <si>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</si>
  <si>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</si>
  <si>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</si>
  <si>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</si>
  <si>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</si>
  <si>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</si>
  <si>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</si>
  <si>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</si>
  <si>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</si>
  <si>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</si>
  <si>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</si>
  <si>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</si>
  <si>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</si>
  <si>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</si>
  <si>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</si>
  <si>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</si>
  <si>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</si>
  <si>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</si>
  <si>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</si>
  <si>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</si>
  <si>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</si>
  <si>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</si>
  <si>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</si>
  <si>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</si>
  <si>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</si>
  <si>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</si>
  <si>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</si>
  <si>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</si>
  <si>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</si>
  <si>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</si>
  <si>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</si>
  <si>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</si>
  <si>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</si>
  <si>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</si>
  <si>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</si>
  <si>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</si>
  <si>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</si>
  <si>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</si>
  <si>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</si>
  <si>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</si>
  <si>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</si>
  <si>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</si>
  <si>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</si>
  <si>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</si>
  <si>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</si>
  <si>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</si>
  <si>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</si>
  <si>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</si>
  <si>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</si>
  <si>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</si>
  <si>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</si>
  <si>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</si>
  <si>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</si>
  <si>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</si>
  <si>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</si>
  <si>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</si>
  <si>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</si>
  <si>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</si>
  <si>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</si>
  <si>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</si>
  <si>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</si>
  <si>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</si>
  <si>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</si>
  <si>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</si>
  <si>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</si>
  <si>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</si>
  <si>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</si>
  <si>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</si>
  <si>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</si>
  <si>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</si>
  <si>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</si>
  <si>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</si>
  <si>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</si>
  <si>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</si>
  <si>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</si>
  <si>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</si>
  <si>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</si>
  <si>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</si>
  <si>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</si>
  <si>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</si>
  <si>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</si>
  <si>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</si>
  <si>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</si>
  <si>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</si>
  <si>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</si>
  <si>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</si>
  <si>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</si>
  <si>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</si>
  <si>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</si>
  <si>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</si>
  <si>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</si>
  <si>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</si>
  <si>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</si>
  <si>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</si>
  <si>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</si>
  <si>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</si>
  <si>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</si>
  <si>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</si>
  <si>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</si>
  <si>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</si>
  <si>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</si>
  <si>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</si>
  <si>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</si>
  <si>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</si>
  <si>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</si>
  <si>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</si>
  <si>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</si>
  <si>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</si>
  <si>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</si>
  <si>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</si>
  <si>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</si>
  <si>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</si>
  <si>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</si>
  <si>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</si>
  <si>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</si>
  <si>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</si>
  <si>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</si>
  <si>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</si>
  <si>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</si>
  <si>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</si>
  <si>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</si>
  <si>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</si>
  <si>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</si>
  <si>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</si>
  <si>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</si>
  <si>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</si>
  <si>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</si>
  <si>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</si>
  <si>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</si>
  <si>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</si>
  <si>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</si>
  <si>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</si>
  <si>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</si>
  <si>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</si>
  <si>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</si>
  <si>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</si>
  <si>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</si>
  <si>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</si>
  <si>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</si>
  <si>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</si>
  <si>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</si>
  <si>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</si>
  <si>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</si>
  <si>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</si>
  <si>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</si>
  <si>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</si>
  <si>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</si>
  <si>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</si>
  <si>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</si>
  <si>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</si>
  <si>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</si>
  <si>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</si>
  <si>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</si>
  <si>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</si>
  <si>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</si>
  <si>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</si>
  <si>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</si>
  <si>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</si>
  <si>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</si>
  <si>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</si>
  <si>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</si>
  <si>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</si>
  <si>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</si>
  <si>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</si>
  <si>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</si>
  <si>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</si>
  <si>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</si>
  <si>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</si>
  <si>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</si>
  <si>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</si>
  <si>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</si>
  <si>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</si>
  <si>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</si>
  <si>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</si>
  <si>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</si>
  <si>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</si>
  <si>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</si>
  <si>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</si>
  <si>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</si>
  <si>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</si>
  <si>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</si>
  <si>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</si>
  <si>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</si>
  <si>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</si>
  <si>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</si>
  <si>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</si>
  <si>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</si>
  <si>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</si>
  <si>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</si>
  <si>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</si>
  <si>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</si>
  <si>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</si>
  <si>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</si>
  <si>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</si>
  <si>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</si>
  <si>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</si>
  <si>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</si>
  <si>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</si>
  <si>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</si>
  <si>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</si>
  <si>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</si>
  <si>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</si>
  <si>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</si>
  <si>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</si>
  <si>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</si>
  <si>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</si>
  <si>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</si>
  <si>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</si>
  <si>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</si>
  <si>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</si>
  <si>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</si>
  <si>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</si>
  <si>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</si>
  <si>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</si>
  <si>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</si>
  <si>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</si>
  <si>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</si>
  <si>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</si>
  <si>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</si>
  <si>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</si>
  <si>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</si>
  <si>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</si>
  <si>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</si>
  <si>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</si>
  <si>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</si>
  <si>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</si>
  <si>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</si>
  <si>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</si>
  <si>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</si>
  <si>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</si>
  <si>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</si>
  <si>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</si>
  <si>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</si>
  <si>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</si>
  <si>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</si>
  <si>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</si>
  <si>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</si>
  <si>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</si>
  <si>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</si>
  <si>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</si>
  <si>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</si>
  <si>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</si>
  <si>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</si>
  <si>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</si>
  <si>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</si>
  <si>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</si>
  <si>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</si>
  <si>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</si>
  <si>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</si>
  <si>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</si>
  <si>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</si>
  <si>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</si>
  <si>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</si>
  <si>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</si>
  <si>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</si>
  <si>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</si>
  <si>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</si>
  <si>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</si>
  <si>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</si>
  <si>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</si>
  <si>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</si>
  <si>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</si>
  <si>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</si>
  <si>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</si>
  <si>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</si>
  <si>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</si>
  <si>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</si>
  <si>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</si>
  <si>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</si>
  <si>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</si>
  <si>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</si>
  <si>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</si>
  <si>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</si>
  <si>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</si>
  <si>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</si>
  <si>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</si>
  <si>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</si>
  <si>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</si>
  <si>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</si>
  <si>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</si>
  <si>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</si>
  <si>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</si>
  <si>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</si>
  <si>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</si>
  <si>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</si>
  <si>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</si>
  <si>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</si>
  <si>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</si>
  <si>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</si>
  <si>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</si>
  <si>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</si>
  <si>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</si>
  <si>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</si>
  <si>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</si>
  <si>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</si>
  <si>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</si>
  <si>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</si>
  <si>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</si>
  <si>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</si>
  <si>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</si>
  <si>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</si>
  <si>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</si>
  <si>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</si>
  <si>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</si>
  <si>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</si>
  <si>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</si>
  <si>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</si>
  <si>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</si>
  <si>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</si>
  <si>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</si>
  <si>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</si>
  <si>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</si>
  <si>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</si>
  <si>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</si>
  <si>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</si>
  <si>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</si>
  <si>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</si>
  <si>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</si>
  <si>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</si>
  <si>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</si>
  <si>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</si>
  <si>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</si>
  <si>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</si>
  <si>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</si>
  <si>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</si>
  <si>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</si>
  <si>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</si>
  <si>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</si>
  <si>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</si>
  <si>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</si>
  <si>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</si>
  <si>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</si>
  <si>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</si>
  <si>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</si>
  <si>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</si>
  <si>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</si>
  <si>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</si>
  <si>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</si>
  <si>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</si>
  <si>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</si>
  <si>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</si>
  <si>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</si>
  <si>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</si>
  <si>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</si>
  <si>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</si>
  <si>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</si>
  <si>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</si>
  <si>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</si>
  <si>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</si>
  <si>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</si>
  <si>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</si>
  <si>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</si>
  <si>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</si>
  <si>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</si>
  <si>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</si>
  <si>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</si>
  <si>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</si>
  <si>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</si>
  <si>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</si>
  <si>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</si>
  <si>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</si>
  <si>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</si>
  <si>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</si>
  <si>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</si>
  <si>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</si>
  <si>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</si>
  <si>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</si>
  <si>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</si>
  <si>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</si>
  <si>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</si>
  <si>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</si>
  <si>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</si>
  <si>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</si>
  <si>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</si>
  <si>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</si>
  <si>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</si>
  <si>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</si>
  <si>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</si>
  <si>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</si>
  <si>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</si>
  <si>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</si>
  <si>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</si>
  <si>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</si>
  <si>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</si>
  <si>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</si>
  <si>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</si>
  <si>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</si>
  <si>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</si>
  <si>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</si>
  <si>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</si>
  <si>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</si>
  <si>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</si>
  <si>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</si>
  <si>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</si>
  <si>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</si>
  <si>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</si>
  <si>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</si>
  <si>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</si>
  <si>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</si>
  <si>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</si>
  <si>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</si>
  <si>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</si>
  <si>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</si>
  <si>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</si>
  <si>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</si>
  <si>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</si>
  <si>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</si>
  <si>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</si>
  <si>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</si>
  <si>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</si>
  <si>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</si>
  <si>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</si>
  <si>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</si>
  <si>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</si>
  <si>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</si>
  <si>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</si>
  <si>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</si>
  <si>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</si>
  <si>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</si>
  <si>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</si>
  <si>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</si>
  <si>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</si>
  <si>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</si>
  <si>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</si>
  <si>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</si>
  <si>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</si>
  <si>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</si>
  <si>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</si>
  <si>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</si>
  <si>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</si>
  <si>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</si>
  <si>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</si>
  <si>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</si>
  <si>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</si>
  <si>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</si>
  <si>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</si>
  <si>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</si>
  <si>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</si>
  <si>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</si>
  <si>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</si>
  <si>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</si>
  <si>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</si>
  <si>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</si>
  <si>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</si>
  <si>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</si>
  <si>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</si>
  <si>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</si>
  <si>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</si>
  <si>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</si>
  <si>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</si>
  <si>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</si>
  <si>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</si>
  <si>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</si>
  <si>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</si>
  <si>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</si>
  <si>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</si>
  <si>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</si>
  <si>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</si>
  <si>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</si>
  <si>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</si>
  <si>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</si>
  <si>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</si>
  <si>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</si>
  <si>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</si>
  <si>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</si>
  <si>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</si>
  <si>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</si>
  <si>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</si>
  <si>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</si>
  <si>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</si>
  <si>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</si>
  <si>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</si>
  <si>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</si>
  <si>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</si>
  <si>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</si>
  <si>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</si>
  <si>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</si>
  <si>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</si>
  <si>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</si>
  <si>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</si>
  <si>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</si>
  <si>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</si>
  <si>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</si>
  <si>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</si>
  <si>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</si>
  <si>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</si>
  <si>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</si>
  <si>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</si>
  <si>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</si>
  <si>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</si>
  <si>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</si>
  <si>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</si>
  <si>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</si>
  <si>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</si>
  <si>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</si>
  <si>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</si>
  <si>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</si>
  <si>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</si>
  <si>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</si>
  <si>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</si>
  <si>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</si>
  <si>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</si>
  <si>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</si>
  <si>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</si>
  <si>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</si>
  <si>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</si>
  <si>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</si>
  <si>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</si>
  <si>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</si>
  <si>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</si>
  <si>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</si>
  <si>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</si>
  <si>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</si>
  <si>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</si>
  <si>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</si>
  <si>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</si>
  <si>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</si>
  <si>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</si>
  <si>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</si>
  <si>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</si>
  <si>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</si>
  <si>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</si>
  <si>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</si>
  <si>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</si>
  <si>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</si>
  <si>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</si>
  <si>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</si>
  <si>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</si>
  <si>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</si>
  <si>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</si>
  <si>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</si>
  <si>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</si>
  <si>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</si>
  <si>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</si>
  <si>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</si>
  <si>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</si>
  <si>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</si>
  <si>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</si>
  <si>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</si>
  <si>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</si>
  <si>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</si>
  <si>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</si>
  <si>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</si>
  <si>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</si>
  <si>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</si>
  <si>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</si>
  <si>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</si>
  <si>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</si>
  <si>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</si>
  <si>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</si>
  <si>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</si>
  <si>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</si>
  <si>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</si>
  <si>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</si>
  <si>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</si>
  <si>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</si>
  <si>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</si>
  <si>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</si>
  <si>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</si>
  <si>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</si>
  <si>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</si>
  <si>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</si>
  <si>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</si>
  <si>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</si>
  <si>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</si>
  <si>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</si>
  <si>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</si>
  <si>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</si>
  <si>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</si>
  <si>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</si>
  <si>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</si>
  <si>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</si>
  <si>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</si>
  <si>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</si>
  <si>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</si>
  <si>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</si>
  <si>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</si>
  <si>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</si>
  <si>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</si>
  <si>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</si>
  <si>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</si>
  <si>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</si>
  <si>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</si>
  <si>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</si>
  <si>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</si>
  <si>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</si>
  <si>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</si>
  <si>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</si>
  <si>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</si>
  <si>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</si>
  <si>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</si>
  <si>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</si>
  <si>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</si>
  <si>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</si>
  <si>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</si>
  <si>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</si>
  <si>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</si>
  <si>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</si>
  <si>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</si>
  <si>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</si>
  <si>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</si>
  <si>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</si>
  <si>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</si>
  <si>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</si>
  <si>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</si>
  <si>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</si>
  <si>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</si>
  <si>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</si>
  <si>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</si>
  <si>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</si>
  <si>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</si>
  <si>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</si>
  <si>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</si>
  <si>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</si>
  <si>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</si>
  <si>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</si>
  <si>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</si>
  <si>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</si>
  <si>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</si>
  <si>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</si>
  <si>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</si>
  <si>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</si>
  <si>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</si>
  <si>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</si>
  <si>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</si>
  <si>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</si>
  <si>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</si>
  <si>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</si>
  <si>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</si>
  <si>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</si>
  <si>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</si>
  <si>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</si>
  <si>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</si>
  <si>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</si>
  <si>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</si>
  <si>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</si>
  <si>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</si>
  <si>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</si>
  <si>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</si>
  <si>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</si>
  <si>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</si>
  <si>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</si>
  <si>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</si>
  <si>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</si>
  <si>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</si>
  <si>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</si>
  <si>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</si>
  <si>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</si>
  <si>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</si>
  <si>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</si>
  <si>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</si>
  <si>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</si>
  <si>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</si>
  <si>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</si>
  <si>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</si>
  <si>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</si>
  <si>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</si>
  <si>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</si>
  <si>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</si>
  <si>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</si>
  <si>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</si>
  <si>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</si>
  <si>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</si>
  <si>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</si>
  <si>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</si>
  <si>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waiting open PCM</t>
  </si>
  <si>
    <t>ETA 60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</si>
  <si>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</si>
  <si>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</si>
  <si>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</si>
  <si>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</si>
  <si>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</si>
  <si>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</si>
  <si>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</si>
  <si>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</si>
  <si>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</si>
  <si>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</si>
  <si>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</si>
  <si>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</si>
  <si>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</si>
  <si>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</si>
  <si>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</si>
  <si>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</si>
  <si>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</si>
  <si>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</si>
  <si>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</si>
  <si>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</si>
  <si>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</si>
  <si>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</si>
  <si>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</si>
  <si>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</si>
  <si>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</si>
  <si>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</si>
  <si>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</si>
  <si>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</si>
  <si>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</si>
  <si>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</si>
  <si>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</si>
  <si>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</si>
  <si>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</si>
  <si>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</si>
  <si>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</si>
  <si>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</si>
  <si>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</si>
  <si>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</si>
  <si>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</si>
  <si>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</si>
  <si>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</si>
  <si>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</si>
  <si>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</si>
  <si>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</si>
  <si>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</si>
  <si>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</si>
  <si>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</si>
  <si>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</si>
  <si>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</si>
  <si>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</si>
  <si>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</si>
  <si>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</si>
  <si>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</si>
  <si>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</si>
  <si>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</si>
  <si>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</si>
  <si>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</si>
  <si>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</si>
  <si>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</si>
  <si>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</si>
  <si>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</si>
  <si>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</si>
  <si>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</si>
  <si>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</si>
  <si>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</si>
  <si>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</si>
  <si>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</si>
  <si>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</si>
  <si>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</si>
  <si>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</si>
  <si>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</si>
  <si>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</si>
  <si>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</si>
  <si>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</si>
  <si>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</si>
  <si>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</si>
  <si>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</si>
  <si>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</si>
  <si>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</si>
  <si>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</si>
  <si>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</si>
  <si>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</si>
  <si>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</si>
  <si>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</si>
  <si>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</si>
  <si>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</si>
  <si>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PCM-20251009-00001495</t>
  </si>
  <si>
    <t xml:space="preserve">ETA 50 min </t>
  </si>
  <si>
    <t>PCM-20251009-00001714</t>
  </si>
  <si>
    <t xml:space="preserve">site has Access issue as located inside Desert USF can’t access at night Access Time from Sunset to Sunrise till 5:00 PM </t>
  </si>
  <si>
    <t xml:space="preserve"> PCM-20250215-00000830 </t>
  </si>
  <si>
    <t>LTE site still down and  site located in aramco area access issue need special permission</t>
  </si>
  <si>
    <t xml:space="preserve"> PCM-20251009-00001188 </t>
  </si>
  <si>
    <t xml:space="preserve">access road issue </t>
  </si>
  <si>
    <t>PCM-20251009-00001675</t>
  </si>
  <si>
    <t xml:space="preserve">60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</si>
  <si>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</si>
  <si>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</si>
  <si>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</si>
  <si>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</si>
  <si>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</si>
  <si>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</si>
  <si>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</si>
  <si>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PCM-20251009-00001098</t>
  </si>
  <si>
    <t xml:space="preserve">3 G Down due to module issue under arrangement </t>
  </si>
  <si>
    <t>PCM-20251003-00001576</t>
  </si>
  <si>
    <t>PCM-20251004-00001986</t>
  </si>
  <si>
    <t>PCM-20251009-00001424</t>
  </si>
  <si>
    <t>ETA 75 mins</t>
  </si>
  <si>
    <t>TT-20251009-01473 // NA</t>
  </si>
  <si>
    <t xml:space="preserve">At site TS </t>
  </si>
  <si>
    <t>TT-20251007-01575 // NA</t>
  </si>
  <si>
    <t xml:space="preserve">50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</si>
</sst>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rgb="FF3F4254"/>
      <name val="Poppins"/>
      <charset val="1"/>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22" fontId="26" fillId="0" borderId="8" xfId="0" applyNumberFormat="1" applyFont="1" applyBorder="1" applyAlignment="1">
      <alignment horizontal="center" vertical="center"/>
    </xf>
    <xf numFmtId="0" fontId="31" fillId="0" borderId="0" xfId="0" applyFont="1"/>
    <xf numFmtId="164" fontId="29" fillId="2" borderId="1" xfId="0" applyNumberFormat="1" applyFont="1" applyFill="1" applyBorder="1" applyAlignment="1">
      <alignment horizontal="center" vertical="center" wrapText="1"/>
    </xf>
    <xf numFmtId="0" fontId="32" fillId="0" borderId="0" xfId="0" applyFont="1"/>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4" totalsRowShown="0" headerRowDxfId="174" dataDxfId="173" headerRowBorderDxfId="171" tableBorderDxfId="172" totalsRowBorderDxfId="170">
  <autoFilter ref="A1:L6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97" totalsRowShown="0" headerRowDxfId="157" dataDxfId="156" headerRowBorderDxfId="154" tableBorderDxfId="155" totalsRowBorderDxfId="153">
  <autoFilter ref="A1:CJ19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3" totalsRowShown="0" headerRowDxfId="64" dataDxfId="63" headerRowBorderDxfId="61" tableBorderDxfId="62">
  <autoFilter ref="A1:L119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9" totalsRowShown="0" headerRowDxfId="48" dataDxfId="47" headerRowBorderDxfId="45" tableBorderDxfId="46" totalsRowBorderDxfId="44">
  <autoFilter ref="A1:L44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16" totalsRowShown="0" headerRowDxfId="31" dataDxfId="30" headerRowBorderDxfId="28" tableBorderDxfId="29">
  <autoFilter ref="A1:L11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05" totalsRowShown="0" headerRowDxfId="15" dataDxfId="14" headerRowBorderDxfId="12" tableBorderDxfId="13">
  <autoFilter ref="A1:L20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4"/>
  <sheetViews>
    <sheetView workbookViewId="0">
      <selection activeCell="J19" sqref="J19"/>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6.5976562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2"/>
      <c r="N1" s="162"/>
      <c r="O1" s="162"/>
    </row>
    <row r="2" spans="1:15" s="70" customFormat="1" ht="70.5" customHeight="1">
      <c r="A2" s="68" t="s">
        <v>38963</v>
      </c>
      <c r="B2" s="65" t="str">
        <f>IFERROR(VLOOKUP(D2,DB!A:K,11,0),"")</f>
        <v>R1</v>
      </c>
      <c r="C2" s="65">
        <v>1</v>
      </c>
      <c r="D2" s="85" t="s">
        <v>17807</v>
      </c>
      <c r="E2" s="69" t="s">
        <v>38964</v>
      </c>
      <c r="F2" s="82">
        <v>45662.948425925926</v>
      </c>
      <c r="G2" s="72">
        <f ca="1">IFERROR(NOW()-F2,"")</f>
        <v>276.7864236111127</v>
      </c>
      <c r="H2" s="82">
        <v>45662.943402777775</v>
      </c>
      <c r="I2" s="65" t="str">
        <f>IFERROR(VLOOKUP(D2,DB!A:F,6,0),"")</f>
        <v>Generator-SG</v>
      </c>
      <c r="J2" s="65" t="str">
        <f>IFERROR(VLOOKUP(D2,DB!A:G,7,0),"")</f>
        <v>Dead</v>
      </c>
      <c r="K2" s="73" t="s">
        <v>38965</v>
      </c>
      <c r="L2" s="71" t="str">
        <f>IFERROR(VLOOKUP(D2,DB!A:I,9,0),"")</f>
        <v>Latis</v>
      </c>
    </row>
    <row r="3" spans="1:15" ht="15" customHeight="1">
      <c r="A3" s="141" t="s">
        <v>38966</v>
      </c>
      <c r="B3" s="142" t="str">
        <f>IFERROR(VLOOKUP(D3,DB!A:K,11,0),"")</f>
        <v>R1</v>
      </c>
      <c r="C3" s="142">
        <v>2</v>
      </c>
      <c r="D3" s="142" t="s">
        <v>16591</v>
      </c>
      <c r="E3" s="143"/>
      <c r="F3" s="144">
        <v>45939.707071759258</v>
      </c>
      <c r="G3" s="145">
        <f ca="1">IFERROR(NOW()-F3,"")</f>
        <v>2.7777777781011537E-2</v>
      </c>
      <c r="H3" s="144">
        <v>45939.707071759258</v>
      </c>
      <c r="I3" s="142" t="str">
        <f>IFERROR(VLOOKUP(D3,DB!A:F,6,0),"")</f>
        <v>Generator-SG</v>
      </c>
      <c r="J3" s="65" t="str">
        <f>IFERROR(VLOOKUP(D3,DB!A:G,7,0),"")</f>
        <v>Dead</v>
      </c>
      <c r="K3" s="146" t="s">
        <v>38967</v>
      </c>
      <c r="L3" s="147" t="str">
        <f>IFERROR(VLOOKUP(D3,DB!A:I,9,0),"")</f>
        <v>Latis</v>
      </c>
      <c r="M3" s="70"/>
      <c r="N3" s="70"/>
      <c r="O3" s="70"/>
    </row>
    <row r="4" spans="1:15" ht="15" customHeight="1">
      <c r="A4" s="141"/>
      <c r="B4" s="142" t="str">
        <f>IFERROR(VLOOKUP(D4,DB!A:K,11,0),"")</f>
        <v/>
      </c>
      <c r="C4" s="142"/>
      <c r="D4" s="142"/>
      <c r="E4" s="143"/>
      <c r="F4" s="144"/>
      <c r="G4" s="145">
        <f ca="1">IFERROR(NOW()-F4,"")</f>
        <v>45939.734849537039</v>
      </c>
      <c r="H4" s="144"/>
      <c r="I4" s="142" t="str">
        <f>IFERROR(VLOOKUP(D4,DB!A:F,6,0),"")</f>
        <v/>
      </c>
      <c r="J4" s="65" t="str">
        <f>IFERROR(VLOOKUP(D4,DB!A:G,7,0),"")</f>
        <v/>
      </c>
      <c r="K4" s="146"/>
      <c r="L4" s="147" t="str">
        <f>IFERROR(VLOOKUP(D4,DB!A:I,9,0),"")</f>
        <v/>
      </c>
      <c r="M4" s="70"/>
      <c r="N4" s="70"/>
      <c r="O4" s="70"/>
    </row>
    <row r="5" spans="1:15" ht="15" customHeight="1">
      <c r="A5" s="141"/>
      <c r="B5" s="142" t="str">
        <f>IFERROR(VLOOKUP(D5,DB!A:K,11,0),"")</f>
        <v/>
      </c>
      <c r="C5" s="142"/>
      <c r="D5" s="142"/>
      <c r="E5" s="143"/>
      <c r="F5" s="144"/>
      <c r="G5" s="145">
        <f ca="1">IFERROR(NOW()-F5,"")</f>
        <v>45939.734849537039</v>
      </c>
      <c r="H5" s="144"/>
      <c r="I5" s="142" t="str">
        <f>IFERROR(VLOOKUP(D5,DB!A:F,6,0),"")</f>
        <v/>
      </c>
      <c r="J5" s="65" t="str">
        <f>IFERROR(VLOOKUP(D5,DB!A:G,7,0),"")</f>
        <v/>
      </c>
      <c r="K5" s="146"/>
      <c r="L5" s="147" t="str">
        <f>IFERROR(VLOOKUP(D5,DB!A:I,9,0),"")</f>
        <v/>
      </c>
      <c r="M5" s="70"/>
      <c r="N5" s="70"/>
      <c r="O5" s="70"/>
    </row>
    <row r="6" spans="1:15" ht="15" customHeight="1">
      <c r="A6" s="141"/>
      <c r="B6" s="142" t="str">
        <f>IFERROR(VLOOKUP(D6,DB!A:K,11,0),"")</f>
        <v/>
      </c>
      <c r="C6" s="142"/>
      <c r="D6" s="142"/>
      <c r="E6" s="143"/>
      <c r="F6" s="144"/>
      <c r="G6" s="145">
        <f ca="1">IFERROR(NOW()-F6,"")</f>
        <v>45939.734849537039</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45939.734849537039</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45939.734849537039</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45939.734849537039</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45939.734849537039</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45939.734849537039</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45939.734849537039</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45939.734849537039</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45939.734849537039</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45939.734849537039</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45939.734849537039</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45939.734849537039</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45939.734849537039</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45939.734849537039</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45939.734849537039</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45939.734849537039</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45939.734849537039</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45939.734849537039</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45939.734849537039</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45939.734849537039</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45939.734849537039</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45939.734849537039</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45939.734849537039</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45939.734849537039</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45939.734849537039</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45939.734849537039</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45939.734849537039</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45939.734849537039</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45939.734849537039</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45939.734849537039</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45939.734849537039</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45939.734849537039</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45939.734849537039</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45939.734849537039</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45939.734849537039</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45939.734849537039</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45939.734849537039</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45939.734849537039</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45939.734849537039</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45939.734849537039</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45939.734849537039</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45939.734849537039</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45939.734849537039</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45939.734849537039</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45939.734849537039</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45939.734849537039</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45939.734849537039</v>
      </c>
      <c r="H52" s="144"/>
      <c r="I52" s="142" t="str">
        <f>IFERROR(VLOOKUP(D52,DB!A:F,6,0),"")</f>
        <v/>
      </c>
      <c r="J52" s="65" t="str">
        <f>IFERROR(VLOOKUP(D52,DB!A:G,7,0),"")</f>
        <v/>
      </c>
      <c r="K52" s="146"/>
      <c r="L52" s="147" t="str">
        <f>IFERROR(VLOOKUP(D52,DB!A:I,9,0),"")</f>
        <v/>
      </c>
      <c r="M52" s="70"/>
      <c r="N52" s="70"/>
      <c r="O52" s="70"/>
    </row>
    <row r="53" spans="1:15" ht="15" customHeight="1">
      <c r="A53" s="141"/>
      <c r="B53" s="142" t="str">
        <f>IFERROR(VLOOKUP(D53,DB!A:K,11,0),"")</f>
        <v/>
      </c>
      <c r="C53" s="142"/>
      <c r="D53" s="142"/>
      <c r="E53" s="143"/>
      <c r="F53" s="144"/>
      <c r="G53" s="145">
        <f ca="1">IFERROR(NOW()-F53,"")</f>
        <v>45939.734849537039</v>
      </c>
      <c r="H53" s="144"/>
      <c r="I53" s="142" t="str">
        <f>IFERROR(VLOOKUP(D53,DB!A:F,6,0),"")</f>
        <v/>
      </c>
      <c r="J53" s="65" t="str">
        <f>IFERROR(VLOOKUP(D53,DB!A:G,7,0),"")</f>
        <v/>
      </c>
      <c r="K53" s="146"/>
      <c r="L53" s="147" t="str">
        <f>IFERROR(VLOOKUP(D53,DB!A:I,9,0),"")</f>
        <v/>
      </c>
      <c r="M53" s="70"/>
      <c r="N53" s="70"/>
      <c r="O53" s="70"/>
    </row>
    <row r="54" spans="1:15" ht="15" customHeight="1">
      <c r="A54" s="141"/>
      <c r="B54" s="142" t="str">
        <f>IFERROR(VLOOKUP(D54,DB!A:K,11,0),"")</f>
        <v/>
      </c>
      <c r="C54" s="142"/>
      <c r="D54" s="142"/>
      <c r="E54" s="143"/>
      <c r="F54" s="144"/>
      <c r="G54" s="145">
        <f ca="1">IFERROR(NOW()-F54,"")</f>
        <v>45939.734849537039</v>
      </c>
      <c r="H54" s="144"/>
      <c r="I54" s="142" t="str">
        <f>IFERROR(VLOOKUP(D54,DB!A:F,6,0),"")</f>
        <v/>
      </c>
      <c r="J54" s="65" t="str">
        <f>IFERROR(VLOOKUP(D54,DB!A:G,7,0),"")</f>
        <v/>
      </c>
      <c r="K54" s="146"/>
      <c r="L54" s="147" t="str">
        <f>IFERROR(VLOOKUP(D54,DB!A:I,9,0),"")</f>
        <v/>
      </c>
      <c r="M54" s="70"/>
      <c r="N54" s="70"/>
      <c r="O54" s="70"/>
    </row>
    <row r="55" spans="1:15" ht="15" customHeight="1">
      <c r="A55" s="141"/>
      <c r="B55" s="142" t="str">
        <f>IFERROR(VLOOKUP(D55,DB!A:K,11,0),"")</f>
        <v/>
      </c>
      <c r="C55" s="142"/>
      <c r="D55" s="142"/>
      <c r="E55" s="143"/>
      <c r="F55" s="144"/>
      <c r="G55" s="145">
        <f ca="1">IFERROR(NOW()-F55,"")</f>
        <v>45939.734849537039</v>
      </c>
      <c r="H55" s="144"/>
      <c r="I55" s="142" t="str">
        <f>IFERROR(VLOOKUP(D55,DB!A:F,6,0),"")</f>
        <v/>
      </c>
      <c r="J55" s="65" t="str">
        <f>IFERROR(VLOOKUP(D55,DB!A:G,7,0),"")</f>
        <v/>
      </c>
      <c r="K55" s="146"/>
      <c r="L55" s="147" t="str">
        <f>IFERROR(VLOOKUP(D55,DB!A:I,9,0),"")</f>
        <v/>
      </c>
      <c r="M55" s="70"/>
      <c r="N55" s="70"/>
      <c r="O55" s="70"/>
    </row>
    <row r="56" spans="1:15" ht="15" customHeight="1">
      <c r="A56" s="141"/>
      <c r="B56" s="142" t="str">
        <f>IFERROR(VLOOKUP(D56,DB!A:K,11,0),"")</f>
        <v/>
      </c>
      <c r="C56" s="142"/>
      <c r="D56" s="142"/>
      <c r="E56" s="143"/>
      <c r="F56" s="144"/>
      <c r="G56" s="145">
        <f ca="1">IFERROR(NOW()-F56,"")</f>
        <v>45939.734849537039</v>
      </c>
      <c r="H56" s="144"/>
      <c r="I56" s="142" t="str">
        <f>IFERROR(VLOOKUP(D56,DB!A:F,6,0),"")</f>
        <v/>
      </c>
      <c r="J56" s="65" t="str">
        <f>IFERROR(VLOOKUP(D56,DB!A:G,7,0),"")</f>
        <v/>
      </c>
      <c r="K56" s="146"/>
      <c r="L56" s="147" t="str">
        <f>IFERROR(VLOOKUP(D56,DB!A:I,9,0),"")</f>
        <v/>
      </c>
      <c r="M56" s="70"/>
      <c r="N56" s="70"/>
      <c r="O56" s="70"/>
    </row>
    <row r="57" spans="1:15" ht="15" customHeight="1">
      <c r="A57" s="141"/>
      <c r="B57" s="142" t="str">
        <f>IFERROR(VLOOKUP(D57,DB!A:K,11,0),"")</f>
        <v/>
      </c>
      <c r="C57" s="142"/>
      <c r="D57" s="142"/>
      <c r="E57" s="143"/>
      <c r="F57" s="144"/>
      <c r="G57" s="145">
        <f ca="1">IFERROR(NOW()-F57,"")</f>
        <v>45939.734849537039</v>
      </c>
      <c r="H57" s="144"/>
      <c r="I57" s="142" t="str">
        <f>IFERROR(VLOOKUP(D57,DB!A:F,6,0),"")</f>
        <v/>
      </c>
      <c r="J57" s="65" t="str">
        <f>IFERROR(VLOOKUP(D57,DB!A:G,7,0),"")</f>
        <v/>
      </c>
      <c r="K57" s="146"/>
      <c r="L57" s="147" t="str">
        <f>IFERROR(VLOOKUP(D57,DB!A:I,9,0),"")</f>
        <v/>
      </c>
      <c r="M57" s="70"/>
      <c r="N57" s="70"/>
      <c r="O57" s="70"/>
    </row>
    <row r="58" spans="1:15" ht="15" customHeight="1">
      <c r="A58" s="141"/>
      <c r="B58" s="142" t="str">
        <f>IFERROR(VLOOKUP(D58,DB!A:K,11,0),"")</f>
        <v/>
      </c>
      <c r="C58" s="142"/>
      <c r="D58" s="142"/>
      <c r="E58" s="143"/>
      <c r="F58" s="144"/>
      <c r="G58" s="145">
        <f ca="1">IFERROR(NOW()-F58,"")</f>
        <v>45939.734849537039</v>
      </c>
      <c r="H58" s="144"/>
      <c r="I58" s="142" t="str">
        <f>IFERROR(VLOOKUP(D58,DB!A:F,6,0),"")</f>
        <v/>
      </c>
      <c r="J58" s="65" t="str">
        <f>IFERROR(VLOOKUP(D58,DB!A:G,7,0),"")</f>
        <v/>
      </c>
      <c r="K58" s="146"/>
      <c r="L58" s="147" t="str">
        <f>IFERROR(VLOOKUP(D58,DB!A:I,9,0),"")</f>
        <v/>
      </c>
      <c r="M58" s="70"/>
      <c r="N58" s="70"/>
      <c r="O58" s="70"/>
    </row>
    <row r="59" spans="1:15" ht="15" customHeight="1">
      <c r="A59" s="141"/>
      <c r="B59" s="142" t="str">
        <f>IFERROR(VLOOKUP(D59,DB!A:K,11,0),"")</f>
        <v/>
      </c>
      <c r="C59" s="142"/>
      <c r="D59" s="142"/>
      <c r="E59" s="143"/>
      <c r="F59" s="144"/>
      <c r="G59" s="145">
        <f ca="1">IFERROR(NOW()-F59,"")</f>
        <v>45939.734849537039</v>
      </c>
      <c r="H59" s="144"/>
      <c r="I59" s="142" t="str">
        <f>IFERROR(VLOOKUP(D59,DB!A:F,6,0),"")</f>
        <v/>
      </c>
      <c r="J59" s="65" t="str">
        <f>IFERROR(VLOOKUP(D59,DB!A:G,7,0),"")</f>
        <v/>
      </c>
      <c r="K59" s="146"/>
      <c r="L59" s="147" t="str">
        <f>IFERROR(VLOOKUP(D59,DB!A:I,9,0),"")</f>
        <v/>
      </c>
      <c r="M59" s="70"/>
      <c r="N59" s="70"/>
      <c r="O59" s="70"/>
    </row>
    <row r="60" spans="1:15" ht="15" customHeight="1">
      <c r="A60" s="141"/>
      <c r="B60" s="142" t="str">
        <f>IFERROR(VLOOKUP(D60,DB!A:K,11,0),"")</f>
        <v/>
      </c>
      <c r="C60" s="142"/>
      <c r="D60" s="142"/>
      <c r="E60" s="143"/>
      <c r="F60" s="144"/>
      <c r="G60" s="145">
        <f ca="1">IFERROR(NOW()-F60,"")</f>
        <v>45939.734849537039</v>
      </c>
      <c r="H60" s="144"/>
      <c r="I60" s="142" t="str">
        <f>IFERROR(VLOOKUP(D60,DB!A:F,6,0),"")</f>
        <v/>
      </c>
      <c r="J60" s="65" t="str">
        <f>IFERROR(VLOOKUP(D60,DB!A:G,7,0),"")</f>
        <v/>
      </c>
      <c r="K60" s="146"/>
      <c r="L60" s="147" t="str">
        <f>IFERROR(VLOOKUP(D60,DB!A:I,9,0),"")</f>
        <v/>
      </c>
      <c r="M60" s="70"/>
      <c r="N60" s="70"/>
      <c r="O60" s="70"/>
    </row>
    <row r="61" spans="1:15" ht="15" customHeight="1">
      <c r="A61" s="141"/>
      <c r="B61" s="142" t="str">
        <f>IFERROR(VLOOKUP(D61,DB!A:K,11,0),"")</f>
        <v/>
      </c>
      <c r="C61" s="142"/>
      <c r="D61" s="142"/>
      <c r="E61" s="143"/>
      <c r="F61" s="144"/>
      <c r="G61" s="145">
        <f ca="1">IFERROR(NOW()-F61,"")</f>
        <v>45939.734849537039</v>
      </c>
      <c r="H61" s="144"/>
      <c r="I61" s="142" t="str">
        <f>IFERROR(VLOOKUP(D61,DB!A:F,6,0),"")</f>
        <v/>
      </c>
      <c r="J61" s="65" t="str">
        <f>IFERROR(VLOOKUP(D61,DB!A:G,7,0),"")</f>
        <v/>
      </c>
      <c r="K61" s="146"/>
      <c r="L61" s="147" t="str">
        <f>IFERROR(VLOOKUP(D61,DB!A:I,9,0),"")</f>
        <v/>
      </c>
      <c r="M61" s="70"/>
      <c r="N61" s="70"/>
      <c r="O61" s="70"/>
    </row>
    <row r="62" spans="1:15" ht="15" customHeight="1">
      <c r="A62" s="141"/>
      <c r="B62" s="142" t="str">
        <f>IFERROR(VLOOKUP(D62,DB!A:K,11,0),"")</f>
        <v/>
      </c>
      <c r="C62" s="142"/>
      <c r="D62" s="142"/>
      <c r="E62" s="143"/>
      <c r="F62" s="144"/>
      <c r="G62" s="145">
        <f ca="1">IFERROR(NOW()-F62,"")</f>
        <v>45939.734849537039</v>
      </c>
      <c r="H62" s="144"/>
      <c r="I62" s="142" t="str">
        <f>IFERROR(VLOOKUP(D62,DB!A:F,6,0),"")</f>
        <v/>
      </c>
      <c r="J62" s="65" t="str">
        <f>IFERROR(VLOOKUP(D62,DB!A:G,7,0),"")</f>
        <v/>
      </c>
      <c r="K62" s="146"/>
      <c r="L62" s="147" t="str">
        <f>IFERROR(VLOOKUP(D62,DB!A:I,9,0),"")</f>
        <v/>
      </c>
      <c r="M62" s="70"/>
      <c r="N62" s="70"/>
      <c r="O62" s="70"/>
    </row>
    <row r="63" spans="1:15" ht="15" customHeight="1">
      <c r="A63" s="141"/>
      <c r="B63" s="142" t="str">
        <f>IFERROR(VLOOKUP(D63,DB!A:K,11,0),"")</f>
        <v/>
      </c>
      <c r="C63" s="142"/>
      <c r="D63" s="142"/>
      <c r="E63" s="143"/>
      <c r="F63" s="144"/>
      <c r="G63" s="145">
        <f ca="1">IFERROR(NOW()-F63,"")</f>
        <v>45939.734849537039</v>
      </c>
      <c r="H63" s="144"/>
      <c r="I63" s="142" t="str">
        <f>IFERROR(VLOOKUP(D63,DB!A:F,6,0),"")</f>
        <v/>
      </c>
      <c r="J63" s="65" t="str">
        <f>IFERROR(VLOOKUP(D63,DB!A:G,7,0),"")</f>
        <v/>
      </c>
      <c r="K63" s="146"/>
      <c r="L63" s="147" t="str">
        <f>IFERROR(VLOOKUP(D63,DB!A:I,9,0),"")</f>
        <v/>
      </c>
      <c r="M63" s="70"/>
      <c r="N63" s="70"/>
      <c r="O63" s="70"/>
    </row>
    <row r="64" spans="1:15" ht="15" customHeight="1">
      <c r="A64" s="141"/>
      <c r="B64" s="142" t="str">
        <f>IFERROR(VLOOKUP(D64,DB!A:K,11,0),"")</f>
        <v/>
      </c>
      <c r="C64" s="142"/>
      <c r="D64" s="142"/>
      <c r="E64" s="143"/>
      <c r="F64" s="144"/>
      <c r="G64" s="145">
        <f ca="1">IFERROR(NOW()-F64,"")</f>
        <v>45939.734849537039</v>
      </c>
      <c r="H64" s="144"/>
      <c r="I64" s="142" t="str">
        <f>IFERROR(VLOOKUP(D64,DB!A:F,6,0),"")</f>
        <v/>
      </c>
      <c r="J64" s="65" t="str">
        <f>IFERROR(VLOOKUP(D64,DB!A:G,7,0),"")</f>
        <v/>
      </c>
      <c r="K64" s="146"/>
      <c r="L64" s="147" t="str">
        <f>IFERROR(VLOOKUP(D64,DB!A:I,9,0),"")</f>
        <v/>
      </c>
      <c r="M64" s="70"/>
      <c r="N64" s="70"/>
      <c r="O64" s="70"/>
    </row>
  </sheetData>
  <customSheetViews>
    <customSheetView guid="{F6042A99-DD27-4453-835D-0834D95730CC}" filter="1" showAutoFilter="1">
      <pageMargins left="0" right="0" top="0" bottom="0" header="0" footer="0"/>
      <autoFilter ref="B1:M1" xr:uid="{797C8755-B476-4711-88C7-744CF0C528C2}"/>
    </customSheetView>
  </customSheetViews>
  <dataValidations count="2">
    <dataValidation allowBlank="1" showInputMessage="1" showErrorMessage="1" sqref="E1" xr:uid="{5DBA255D-CDD9-49FB-AD3C-AF70AB4EE696}"/>
    <dataValidation type="list" allowBlank="1" showInputMessage="1" showErrorMessage="1" sqref="E2:E6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97"/>
  <sheetViews>
    <sheetView tabSelected="1" workbookViewId="0">
      <selection activeCell="F8" sqref="F8"/>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38968</v>
      </c>
      <c r="N1" s="95" t="s">
        <v>38969</v>
      </c>
      <c r="O1" s="95" t="s">
        <v>38970</v>
      </c>
      <c r="P1" s="95" t="s">
        <v>38971</v>
      </c>
      <c r="Q1" s="95" t="s">
        <v>38972</v>
      </c>
      <c r="R1" s="95" t="s">
        <v>38973</v>
      </c>
      <c r="S1" s="95" t="s">
        <v>38974</v>
      </c>
      <c r="T1" s="95" t="s">
        <v>38975</v>
      </c>
      <c r="U1" s="95" t="s">
        <v>38976</v>
      </c>
      <c r="V1" s="95" t="s">
        <v>38977</v>
      </c>
      <c r="W1" s="95" t="s">
        <v>38978</v>
      </c>
      <c r="X1" s="95" t="s">
        <v>38979</v>
      </c>
      <c r="Y1" s="95" t="s">
        <v>38980</v>
      </c>
      <c r="Z1" s="95" t="s">
        <v>38981</v>
      </c>
      <c r="AA1" s="95" t="s">
        <v>38982</v>
      </c>
      <c r="AB1" s="95" t="s">
        <v>38983</v>
      </c>
      <c r="AC1" s="95" t="s">
        <v>38984</v>
      </c>
      <c r="AD1" s="95" t="s">
        <v>38985</v>
      </c>
      <c r="AE1" s="95" t="s">
        <v>38986</v>
      </c>
      <c r="AF1" s="95" t="s">
        <v>38987</v>
      </c>
      <c r="AG1" s="95" t="s">
        <v>38988</v>
      </c>
      <c r="AH1" s="95" t="s">
        <v>38989</v>
      </c>
      <c r="AI1" s="95" t="s">
        <v>38990</v>
      </c>
      <c r="AJ1" s="95" t="s">
        <v>38991</v>
      </c>
      <c r="AK1" s="95" t="s">
        <v>38992</v>
      </c>
      <c r="AL1" s="95" t="s">
        <v>38993</v>
      </c>
      <c r="AM1" s="95" t="s">
        <v>38994</v>
      </c>
      <c r="AN1" s="95" t="s">
        <v>38995</v>
      </c>
      <c r="AO1" s="95" t="s">
        <v>38996</v>
      </c>
      <c r="AP1" s="95" t="s">
        <v>38997</v>
      </c>
      <c r="AQ1" s="95" t="s">
        <v>38998</v>
      </c>
      <c r="AR1" s="95" t="s">
        <v>38999</v>
      </c>
      <c r="AS1" s="95" t="s">
        <v>39000</v>
      </c>
      <c r="AT1" s="95" t="s">
        <v>39001</v>
      </c>
      <c r="AU1" s="95" t="s">
        <v>39002</v>
      </c>
      <c r="AV1" s="95" t="s">
        <v>39003</v>
      </c>
      <c r="AW1" s="95" t="s">
        <v>39004</v>
      </c>
      <c r="AX1" s="95" t="s">
        <v>39005</v>
      </c>
      <c r="AY1" s="95" t="s">
        <v>39006</v>
      </c>
      <c r="AZ1" s="95" t="s">
        <v>39007</v>
      </c>
      <c r="BA1" s="95" t="s">
        <v>39008</v>
      </c>
      <c r="BB1" s="95" t="s">
        <v>39009</v>
      </c>
      <c r="BC1" s="95" t="s">
        <v>39010</v>
      </c>
      <c r="BD1" s="95" t="s">
        <v>39011</v>
      </c>
      <c r="BE1" s="95" t="s">
        <v>39012</v>
      </c>
      <c r="BF1" s="95" t="s">
        <v>39013</v>
      </c>
      <c r="BG1" s="95" t="s">
        <v>39014</v>
      </c>
      <c r="BH1" s="95" t="s">
        <v>39015</v>
      </c>
      <c r="BI1" s="95" t="s">
        <v>39016</v>
      </c>
      <c r="BJ1" s="95" t="s">
        <v>39017</v>
      </c>
      <c r="BK1" s="95" t="s">
        <v>39018</v>
      </c>
      <c r="BL1" s="95" t="s">
        <v>39019</v>
      </c>
      <c r="BM1" s="95" t="s">
        <v>39020</v>
      </c>
      <c r="BN1" s="95" t="s">
        <v>39021</v>
      </c>
      <c r="BO1" s="95" t="s">
        <v>39022</v>
      </c>
      <c r="BP1" s="95" t="s">
        <v>39023</v>
      </c>
      <c r="BQ1" s="95" t="s">
        <v>39024</v>
      </c>
      <c r="BR1" s="95" t="s">
        <v>39025</v>
      </c>
      <c r="BS1" s="95" t="s">
        <v>39026</v>
      </c>
      <c r="BT1" s="95" t="s">
        <v>39027</v>
      </c>
      <c r="BU1" s="95" t="s">
        <v>39028</v>
      </c>
      <c r="BV1" s="95" t="s">
        <v>39029</v>
      </c>
      <c r="BW1" s="95" t="s">
        <v>39030</v>
      </c>
      <c r="BX1" s="95" t="s">
        <v>39031</v>
      </c>
      <c r="BY1" s="95" t="s">
        <v>39032</v>
      </c>
      <c r="BZ1" s="95" t="s">
        <v>39033</v>
      </c>
      <c r="CA1" s="95" t="s">
        <v>39034</v>
      </c>
      <c r="CB1" s="95" t="s">
        <v>39035</v>
      </c>
      <c r="CC1" s="95" t="s">
        <v>39036</v>
      </c>
      <c r="CD1" s="95" t="s">
        <v>39037</v>
      </c>
      <c r="CE1" s="95" t="s">
        <v>39038</v>
      </c>
      <c r="CF1" s="95" t="s">
        <v>39039</v>
      </c>
      <c r="CG1" s="95" t="s">
        <v>39040</v>
      </c>
      <c r="CH1" s="95" t="s">
        <v>39041</v>
      </c>
      <c r="CI1" s="95" t="s">
        <v>39042</v>
      </c>
      <c r="CJ1" s="95" t="s">
        <v>39043</v>
      </c>
    </row>
    <row r="2" spans="1:88" s="74" customFormat="1" ht="31.5" customHeight="1">
      <c r="A2" s="67" t="s">
        <v>39044</v>
      </c>
      <c r="B2" s="67" t="s">
        <v>27</v>
      </c>
      <c r="C2" s="67">
        <v>1</v>
      </c>
      <c r="D2" s="67" t="s">
        <v>19278</v>
      </c>
      <c r="E2" s="92" t="s">
        <v>39045</v>
      </c>
      <c r="F2" s="80">
        <v>45322.056979166664</v>
      </c>
      <c r="G2" s="81" t="s">
        <v>39046</v>
      </c>
      <c r="H2" s="94">
        <v>45322.050729166665</v>
      </c>
      <c r="I2" s="67" t="s">
        <v>83</v>
      </c>
      <c r="J2" s="67" t="s">
        <v>65</v>
      </c>
      <c r="K2" s="93" t="s">
        <v>39047</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39048</v>
      </c>
      <c r="B3" s="67" t="str">
        <f>IFERROR(VLOOKUP(D3,DB!A:K,11,0),"")</f>
        <v>R2</v>
      </c>
      <c r="C3" s="67">
        <v>1</v>
      </c>
      <c r="D3" s="67" t="s">
        <v>31078</v>
      </c>
      <c r="E3" s="80" t="s">
        <v>38964</v>
      </c>
      <c r="F3" s="80">
        <v>45806.727083333331</v>
      </c>
      <c r="G3" s="81">
        <f ca="1">IFERROR(NOW()-F3,"-")</f>
        <v>133.00776620370743</v>
      </c>
      <c r="H3" s="80">
        <v>45791.543067129627</v>
      </c>
      <c r="I3" s="67" t="str">
        <f>IFERROR(VLOOKUP(D3,DB!A:F,6,0),"")</f>
        <v>SCECO</v>
      </c>
      <c r="J3" s="67" t="str">
        <f>IFERROR(VLOOKUP(D3,DB!A:G,7,0),"")</f>
        <v>No BB Shifted</v>
      </c>
      <c r="K3" s="93" t="s">
        <v>39049</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39050</v>
      </c>
      <c r="B4" s="67" t="str">
        <f>IFERROR(VLOOKUP(D4,DB!A:K,11,0),"")</f>
        <v>R2</v>
      </c>
      <c r="C4" s="67">
        <v>1</v>
      </c>
      <c r="D4" s="67" t="s">
        <v>29168</v>
      </c>
      <c r="E4" s="92" t="s">
        <v>38964</v>
      </c>
      <c r="F4" s="80">
        <v>45824.999837962961</v>
      </c>
      <c r="G4" s="81">
        <f ca="1">IFERROR(NOW()-F4,"-")</f>
        <v>114.73501157407736</v>
      </c>
      <c r="H4" s="80">
        <v>45824.993587962963</v>
      </c>
      <c r="I4" s="67" t="str">
        <f>IFERROR(VLOOKUP(D4,DB!A:F,6,0),"")</f>
        <v>Generator-SG</v>
      </c>
      <c r="J4" s="67" t="str">
        <f>IFERROR(VLOOKUP(D4,DB!A:G,7,0),"")</f>
        <v>Good</v>
      </c>
      <c r="K4" s="93" t="s">
        <v>39051</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39052</v>
      </c>
      <c r="B5" s="18" t="str">
        <f>IFERROR(VLOOKUP(D5,DB!A:K,11,0),"")</f>
        <v>R2</v>
      </c>
      <c r="C5" s="18">
        <v>2</v>
      </c>
      <c r="D5" s="18" t="s">
        <v>17684</v>
      </c>
      <c r="E5" s="120"/>
      <c r="F5" s="121" t="s">
        <v>39052</v>
      </c>
      <c r="G5" s="122" t="str">
        <f ca="1">IFERROR(NOW()-F5,"-")</f>
        <v>-</v>
      </c>
      <c r="H5" s="121">
        <v>45937.721956018519</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39054</v>
      </c>
      <c r="B6" s="18" t="str">
        <f>IFERROR(VLOOKUP(D6,DB!A:K,11,0),"")</f>
        <v>R2</v>
      </c>
      <c r="C6" s="18">
        <v>2</v>
      </c>
      <c r="D6" s="18" t="s">
        <v>25600</v>
      </c>
      <c r="E6" s="120" t="s">
        <v>39045</v>
      </c>
      <c r="F6" s="121">
        <v>45939.657118055555</v>
      </c>
      <c r="G6" s="122">
        <f ca="1">IFERROR(NOW()-F6,"-")</f>
        <v>7.7731481484079268E-2</v>
      </c>
      <c r="H6" s="121">
        <v>45939.641840277778</v>
      </c>
      <c r="I6" s="18" t="str">
        <f>IFERROR(VLOOKUP(D6,DB!A:F,6,0),"")</f>
        <v>Generator-SG</v>
      </c>
      <c r="J6" s="18" t="str">
        <f>IFERROR(VLOOKUP(D6,DB!A:G,7,0),"")</f>
        <v>Vandalized</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t="s">
        <v>39056</v>
      </c>
      <c r="B7" s="18" t="str">
        <f>IFERROR(VLOOKUP(D7,DB!A:K,11,0),"")</f>
        <v>R2</v>
      </c>
      <c r="C7" s="18">
        <v>1</v>
      </c>
      <c r="D7" s="18" t="s">
        <v>25613</v>
      </c>
      <c r="E7" s="120" t="s">
        <v>38964</v>
      </c>
      <c r="F7" s="121">
        <v>45939.713171296295</v>
      </c>
      <c r="G7" s="122">
        <f ca="1">IFERROR(NOW()-F7,"-")</f>
        <v>2.1678240744222421E-2</v>
      </c>
      <c r="H7" s="121">
        <v>45939.707615740743</v>
      </c>
      <c r="I7" s="18" t="str">
        <f>IFERROR(VLOOKUP(D7,DB!A:F,6,0),"")</f>
        <v>Generator-SG</v>
      </c>
      <c r="J7" s="18" t="str">
        <f>IFERROR(VLOOKUP(D7,DB!A:G,7,0),"")</f>
        <v>Vandalized</v>
      </c>
      <c r="K7" s="19" t="s">
        <v>39057</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9"/>
      <c r="E8" s="120"/>
      <c r="F8" s="121"/>
      <c r="G8" s="122">
        <f ca="1">IFERROR(NOW()-F8,"-")</f>
        <v>45939.734849537039</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45939.734849537039</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45939.734849537039</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45939.734849537039</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45939.734849537039</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45939.734849537039</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45939.734849537039</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45939.734849537039</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45939.734849537039</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45939.734849537039</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45939.734849537039</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45939.734849537039</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45939.734849537039</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45939.734849537039</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45939.734849537039</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45939.734849537039</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45939.734849537039</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45939.734849537039</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45939.734849537039</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45939.734849537039</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45939.734849537039</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45939.734849537039</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45939.734849537039</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45939.734849537039</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45939.734849537039</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45939.734849537039</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45939.734849537039</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45939.734849537039</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45939.734849537039</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45939.734849537039</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45939.734849537039</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45939.734849537039</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45939.734849537039</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45939.734849537039</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45939.734849537039</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45939.734849537039</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45939.734849537039</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45939.734849537039</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45939.734849537039</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45939.734849537039</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45939.734849537039</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45939.734849537039</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45939.734849537039</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45939.734849537039</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45939.734849537039</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45939.734849537039</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45939.734849537039</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45939.734849537039</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45939.734849537039</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45939.734849537039</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45939.734849537039</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45939.734849537039</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45939.734849537039</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45939.734849537039</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45939.734849537039</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45939.734849537039</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45939.734849537039</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45939.734849537039</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45939.734849537039</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45939.734849537039</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45939.734849537039</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45939.734849537039</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45939.734849537039</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45939.734849537039</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45939.734849537039</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45939.734849537039</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45939.734849537039</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45939.734849537039</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45939.734849537039</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45939.734849537039</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45939.734849537039</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45939.734849537039</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45939.734849537039</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45939.734849537039</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45939.734849537039</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45939.734849537039</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45939.734849537039</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45939.734849537039</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45939.734849537039</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45939.734849537039</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45939.734849537039</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45939.734849537039</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45939.734849537039</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45939.734849537039</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45939.734849537039</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45939.734849537039</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45939.734849537039</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45939.734849537039</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45939.734849537039</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45939.734849537039</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45939.734849537039</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45939.734849537039</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45939.734849537039</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45939.734849537039</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45939.734849537039</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45939.734849537039</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45939.734849537039</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45939.734849537039</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45939.734849537039</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45939.734849537039</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45939.734849537039</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45939.734849537039</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45939.734849537039</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45939.734849537039</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45939.734849537039</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45939.734849537039</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45939.734849537039</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45939.734849537039</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45939.734849537039</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45939.734849537039</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45939.734849537039</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45939.734849537039</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45939.734849537039</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45939.734849537039</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45939.734849537039</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45939.734849537039</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45939.734849537039</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45939.734849537039</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45939.734849537039</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45939.734849537039</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45939.734849537039</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45939.734849537039</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45939.734849537039</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45939.734849537039</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45939.734849537039</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45939.734849537039</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45939.734849537039</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45939.734849537039</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45939.734849537039</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45939.734849537039</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45939.734849537039</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45939.734849537039</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45939.734849537039</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45939.734849537039</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45939.734849537039</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45939.734849537039</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45939.734849537039</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45939.734849537039</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45939.734849537039</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45939.734849537039</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45939.734849537039</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45939.734849537039</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45939.734849537039</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45939.734849537039</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45939.734849537039</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45939.734849537039</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45939.734849537039</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45939.734849537039</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45939.734849537039</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45939.734849537039</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45939.734849537039</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45939.734849537039</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45939.734849537039</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45939.734849537039</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45939.734849537039</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45939.734849537039</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45939.734849537039</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45939.734849537039</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45939.734849537039</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45939.734849537039</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45939.734849537039</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45939.734849537039</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45939.734849537039</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45939.734849537039</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45939.734849537039</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45939.734849537039</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45939.734849537039</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45939.734849537039</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45939.734849537039</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45939.734849537039</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45939.734849537039</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45939.734849537039</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45939.734849537039</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45939.734849537039</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45939.734849537039</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45939.734849537039</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45939.734849537039</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45939.734849537039</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45939.734849537039</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45939.734849537039</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45939.734849537039</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45939.734849537039</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45939.734849537039</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row r="191" spans="1:88" ht="31.5" customHeight="1">
      <c r="A191" s="119"/>
      <c r="B191" s="18" t="str">
        <f>IFERROR(VLOOKUP(D191,DB!A:K,11,0),"")</f>
        <v/>
      </c>
      <c r="C191" s="18"/>
      <c r="D191" s="18"/>
      <c r="E191" s="120"/>
      <c r="F191" s="121"/>
      <c r="G191" s="122">
        <f ca="1">IFERROR(NOW()-F191,"-")</f>
        <v>45939.734849537039</v>
      </c>
      <c r="H191" s="12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17"/>
    </row>
    <row r="192" spans="1:88" ht="31.5" customHeight="1">
      <c r="A192" s="119"/>
      <c r="B192" s="18" t="str">
        <f>IFERROR(VLOOKUP(D192,DB!A:K,11,0),"")</f>
        <v/>
      </c>
      <c r="C192" s="18"/>
      <c r="D192" s="18"/>
      <c r="E192" s="120"/>
      <c r="F192" s="121"/>
      <c r="G192" s="122">
        <f ca="1">IFERROR(NOW()-F192,"-")</f>
        <v>45939.734849537039</v>
      </c>
      <c r="H192" s="12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17"/>
    </row>
    <row r="193" spans="1:88" ht="31.5" customHeight="1">
      <c r="A193" s="119"/>
      <c r="B193" s="18" t="str">
        <f>IFERROR(VLOOKUP(D193,DB!A:K,11,0),"")</f>
        <v/>
      </c>
      <c r="C193" s="18"/>
      <c r="D193" s="18"/>
      <c r="E193" s="120"/>
      <c r="F193" s="121"/>
      <c r="G193" s="122">
        <f ca="1">IFERROR(NOW()-F193,"-")</f>
        <v>45939.734849537039</v>
      </c>
      <c r="H193" s="12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17"/>
    </row>
    <row r="194" spans="1:88" ht="31.5" customHeight="1">
      <c r="A194" s="119"/>
      <c r="B194" s="18" t="str">
        <f>IFERROR(VLOOKUP(D194,DB!A:K,11,0),"")</f>
        <v/>
      </c>
      <c r="C194" s="18"/>
      <c r="D194" s="18"/>
      <c r="E194" s="120"/>
      <c r="F194" s="121"/>
      <c r="G194" s="122">
        <f ca="1">IFERROR(NOW()-F194,"-")</f>
        <v>45939.734849537039</v>
      </c>
      <c r="H194" s="12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17"/>
    </row>
    <row r="195" spans="1:88" ht="31.5" customHeight="1">
      <c r="A195" s="119"/>
      <c r="B195" s="18" t="str">
        <f>IFERROR(VLOOKUP(D195,DB!A:K,11,0),"")</f>
        <v/>
      </c>
      <c r="C195" s="18"/>
      <c r="D195" s="18"/>
      <c r="E195" s="120"/>
      <c r="F195" s="121"/>
      <c r="G195" s="122">
        <f ca="1">IFERROR(NOW()-F195,"-")</f>
        <v>45939.734849537039</v>
      </c>
      <c r="H195" s="12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17"/>
    </row>
    <row r="196" spans="1:88" ht="31.5" customHeight="1">
      <c r="A196" s="119"/>
      <c r="B196" s="18" t="str">
        <f>IFERROR(VLOOKUP(D196,DB!A:K,11,0),"")</f>
        <v/>
      </c>
      <c r="C196" s="18"/>
      <c r="D196" s="18"/>
      <c r="E196" s="120"/>
      <c r="F196" s="121"/>
      <c r="G196" s="122">
        <f ca="1">IFERROR(NOW()-F196,"-")</f>
        <v>45939.734849537039</v>
      </c>
      <c r="H196" s="12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17"/>
    </row>
    <row r="197" spans="1:88" ht="31.5" customHeight="1">
      <c r="A197" s="119"/>
      <c r="B197" s="18" t="str">
        <f>IFERROR(VLOOKUP(D197,DB!A:K,11,0),"")</f>
        <v/>
      </c>
      <c r="C197" s="18"/>
      <c r="D197" s="18"/>
      <c r="E197" s="120"/>
      <c r="F197" s="121"/>
      <c r="G197" s="122">
        <f ca="1">IFERROR(NOW()-F197,"-")</f>
        <v>45939.734849537039</v>
      </c>
      <c r="H197" s="121"/>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17"/>
    </row>
  </sheetData>
  <dataValidations count="2">
    <dataValidation allowBlank="1" showInputMessage="1" showErrorMessage="1" sqref="E1" xr:uid="{4D935161-CDD3-4592-B877-3FB59C99E142}"/>
    <dataValidation type="list" allowBlank="1" showInputMessage="1" showErrorMessage="1" sqref="E3:E19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3"/>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6" ca="1" si="0">IFERROR(NOW()-F2,"-")</f>
        <v>45939.734849537039</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45939.734849537039</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45939.734849537039</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45939.734849537039</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45939.734849537039</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45939.734849537039</v>
      </c>
      <c r="H7" s="22"/>
      <c r="I7" s="19" t="str">
        <f>IFERROR(VLOOKUP(D7,DB!A:F,6,0),"")</f>
        <v/>
      </c>
      <c r="J7" s="18" t="str">
        <f>IFERROR(VLOOKUP(D7,DB!A:G,7,0),"")</f>
        <v/>
      </c>
      <c r="K7" s="50"/>
      <c r="L7" s="23" t="str">
        <f>IFERROR(VLOOKUP(D7,DB!A:I,9,0),"")</f>
        <v/>
      </c>
    </row>
    <row r="8" spans="1:13" ht="15" customHeight="1">
      <c r="A8" s="19"/>
      <c r="B8" s="67" t="str">
        <f>IFERROR(VLOOKUP(C8,DB!A:K,11,0),"")</f>
        <v/>
      </c>
      <c r="C8" s="18"/>
      <c r="D8" s="18"/>
      <c r="E8" s="18"/>
      <c r="F8" s="20"/>
      <c r="G8" s="21">
        <f t="shared" ca="1" si="0"/>
        <v>45939.734849537039</v>
      </c>
      <c r="H8" s="22"/>
      <c r="I8" s="19" t="str">
        <f>IFERROR(VLOOKUP(C8,DB!A:F,6,0),"")</f>
        <v/>
      </c>
      <c r="J8" s="18" t="str">
        <f>IFERROR(VLOOKUP(C8,DB!A:G,7,0),"")</f>
        <v/>
      </c>
      <c r="K8" s="50"/>
      <c r="L8" s="23" t="str">
        <f>IFERROR(VLOOKUP(C8,DB!A:I,9,0),"")</f>
        <v/>
      </c>
    </row>
    <row r="9" spans="1:13" ht="15" customHeight="1">
      <c r="A9" s="19"/>
      <c r="B9" s="67" t="str">
        <f>IFERROR(VLOOKUP(D9,DB!A:K,11,0),"")</f>
        <v/>
      </c>
      <c r="C9" s="18"/>
      <c r="D9" s="18"/>
      <c r="E9" s="18"/>
      <c r="F9" s="20"/>
      <c r="G9" s="21">
        <f t="shared" ca="1" si="0"/>
        <v>45939.734849537039</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45939.734849537039</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45939.734849537039</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45939.734849537039</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45939.734849537039</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45939.734849537039</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45939.734849537039</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45939.734849537039</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45939.734849537039</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45939.734849537039</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45939.734849537039</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45939.734849537039</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45939.734849537039</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45939.734849537039</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45939.734849537039</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45939.734849537039</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45939.734849537039</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45939.734849537039</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ref="G27:G90" ca="1" si="1">IFERROR(NOW()-F27,"-")</f>
        <v>45939.734849537039</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45939.734849537039</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45939.734849537039</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45939.734849537039</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45939.734849537039</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45939.734849537039</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45939.734849537039</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45939.734849537039</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45939.734849537039</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45939.734849537039</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45939.734849537039</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45939.734849537039</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45939.734849537039</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45939.734849537039</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45939.734849537039</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45939.734849537039</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45939.734849537039</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45939.734849537039</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45939.734849537039</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45939.734849537039</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45939.734849537039</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45939.734849537039</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45939.734849537039</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45939.734849537039</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45939.734849537039</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45939.734849537039</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45939.734849537039</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45939.734849537039</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45939.734849537039</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45939.734849537039</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45939.734849537039</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45939.734849537039</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45939.734849537039</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45939.734849537039</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45939.734849537039</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45939.734849537039</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45939.734849537039</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45939.734849537039</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45939.734849537039</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45939.734849537039</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45939.734849537039</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45939.734849537039</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45939.734849537039</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45939.734849537039</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45939.734849537039</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45939.734849537039</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45939.734849537039</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45939.734849537039</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45939.734849537039</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45939.734849537039</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45939.734849537039</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45939.734849537039</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45939.734849537039</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45939.734849537039</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45939.734849537039</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45939.734849537039</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45939.734849537039</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45939.734849537039</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45939.734849537039</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45939.734849537039</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45939.734849537039</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45939.734849537039</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45939.734849537039</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45939.734849537039</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ref="G91:G154" ca="1" si="2">IFERROR(NOW()-F91,"-")</f>
        <v>45939.734849537039</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45939.734849537039</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45939.734849537039</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45939.734849537039</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45939.734849537039</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45939.734849537039</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45939.734849537039</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45939.734849537039</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45939.734849537039</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45939.734849537039</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45939.734849537039</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45939.734849537039</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45939.734849537039</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45939.734849537039</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45939.734849537039</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45939.734849537039</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45939.734849537039</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45939.734849537039</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45939.734849537039</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45939.734849537039</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45939.734849537039</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45939.734849537039</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45939.734849537039</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45939.734849537039</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45939.734849537039</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45939.734849537039</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45939.734849537039</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45939.734849537039</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45939.734849537039</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45939.734849537039</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45939.734849537039</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45939.734849537039</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45939.734849537039</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45939.734849537039</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45939.734849537039</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45939.734849537039</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45939.734849537039</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45939.734849537039</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45939.734849537039</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45939.734849537039</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45939.734849537039</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45939.734849537039</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45939.734849537039</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45939.734849537039</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45939.734849537039</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45939.734849537039</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45939.734849537039</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45939.734849537039</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45939.734849537039</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45939.734849537039</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45939.734849537039</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45939.734849537039</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45939.734849537039</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45939.734849537039</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45939.734849537039</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45939.734849537039</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45939.734849537039</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45939.734849537039</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45939.734849537039</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45939.734849537039</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45939.734849537039</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45939.734849537039</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45939.734849537039</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45939.734849537039</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ref="G155:G218" ca="1" si="3">IFERROR(NOW()-F155,"-")</f>
        <v>45939.734849537039</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45939.734849537039</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45939.734849537039</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45939.734849537039</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45939.734849537039</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45939.734849537039</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45939.734849537039</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45939.734849537039</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45939.734849537039</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45939.734849537039</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45939.734849537039</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45939.734849537039</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45939.734849537039</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45939.734849537039</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45939.734849537039</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45939.734849537039</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45939.734849537039</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45939.734849537039</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45939.734849537039</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45939.734849537039</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45939.734849537039</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45939.734849537039</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45939.734849537039</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45939.734849537039</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45939.734849537039</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45939.734849537039</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45939.734849537039</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45939.734849537039</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45939.734849537039</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45939.734849537039</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45939.734849537039</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45939.734849537039</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45939.734849537039</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45939.734849537039</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45939.734849537039</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45939.734849537039</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45939.734849537039</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45939.734849537039</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45939.734849537039</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45939.734849537039</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45939.734849537039</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45939.734849537039</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45939.734849537039</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45939.734849537039</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45939.734849537039</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45939.734849537039</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45939.734849537039</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45939.734849537039</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45939.734849537039</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45939.734849537039</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45939.734849537039</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45939.734849537039</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45939.734849537039</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45939.734849537039</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45939.734849537039</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45939.734849537039</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45939.734849537039</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45939.734849537039</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45939.734849537039</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45939.734849537039</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45939.734849537039</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45939.734849537039</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45939.734849537039</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45939.734849537039</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ref="G219:G282" ca="1" si="4">IFERROR(NOW()-F219,"-")</f>
        <v>45939.734849537039</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45939.734849537039</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45939.734849537039</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45939.734849537039</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45939.734849537039</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45939.734849537039</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45939.734849537039</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45939.734849537039</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45939.734849537039</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45939.734849537039</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45939.734849537039</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45939.734849537039</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45939.734849537039</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45939.734849537039</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45939.734849537039</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45939.734849537039</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45939.734849537039</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45939.734849537039</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45939.734849537039</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45939.734849537039</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45939.734849537039</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45939.734849537039</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45939.734849537039</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45939.734849537039</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45939.734849537039</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45939.734849537039</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45939.734849537039</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45939.734849537039</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45939.734849537039</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45939.734849537039</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45939.734849537039</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45939.734849537039</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45939.734849537039</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45939.734849537039</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45939.734849537039</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45939.734849537039</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45939.734849537039</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45939.734849537039</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45939.734849537039</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45939.734849537039</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45939.734849537039</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45939.734849537039</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45939.734849537039</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45939.734849537039</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45939.734849537039</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45939.734849537039</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45939.734849537039</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45939.734849537039</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45939.734849537039</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45939.734849537039</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45939.734849537039</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45939.734849537039</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45939.734849537039</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45939.734849537039</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45939.734849537039</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45939.734849537039</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45939.734849537039</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45939.734849537039</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45939.734849537039</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45939.734849537039</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45939.734849537039</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45939.734849537039</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45939.734849537039</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45939.734849537039</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ref="G283:G346" ca="1" si="5">IFERROR(NOW()-F283,"-")</f>
        <v>45939.734849537039</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45939.734849537039</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45939.734849537039</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45939.734849537039</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45939.734849537039</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45939.734849537039</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45939.734849537039</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45939.734849537039</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45939.734849537039</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45939.734849537039</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45939.734849537039</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45939.734849537039</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45939.734849537039</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45939.734849537039</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45939.734849537039</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45939.734849537039</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45939.734849537039</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45939.734849537039</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45939.734849537039</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45939.734849537039</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45939.734849537039</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45939.734849537039</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45939.734849537039</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45939.734849537039</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45939.734849537039</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45939.734849537039</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45939.734849537039</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45939.734849537039</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45939.734849537039</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45939.734849537039</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45939.734849537039</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45939.734849537039</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45939.734849537039</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45939.734849537039</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45939.734849537039</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45939.734849537039</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45939.734849537039</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45939.734849537039</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45939.734849537039</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45939.734849537039</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45939.734849537039</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45939.734849537039</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45939.734849537039</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45939.734849537039</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45939.734849537039</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45939.734849537039</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45939.734849537039</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45939.734849537039</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45939.734849537039</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45939.734849537039</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45939.734849537039</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45939.734849537039</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45939.734849537039</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45939.734849537039</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45939.734849537039</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45939.734849537039</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45939.734849537039</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45939.734849537039</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45939.734849537039</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45939.734849537039</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45939.734849537039</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45939.734849537039</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45939.734849537039</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45939.734849537039</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ref="G347:G410" ca="1" si="6">IFERROR(NOW()-F347,"-")</f>
        <v>45939.734849537039</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45939.734849537039</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45939.734849537039</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45939.734849537039</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45939.734849537039</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45939.734849537039</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45939.734849537039</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45939.734849537039</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45939.734849537039</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45939.734849537039</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45939.734849537039</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45939.734849537039</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45939.734849537039</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45939.734849537039</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45939.734849537039</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45939.734849537039</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45939.734849537039</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45939.734849537039</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45939.734849537039</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45939.734849537039</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45939.734849537039</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45939.734849537039</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45939.734849537039</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45939.734849537039</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45939.734849537039</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45939.734849537039</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45939.734849537039</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45939.734849537039</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45939.734849537039</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45939.734849537039</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45939.734849537039</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45939.734849537039</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45939.734849537039</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45939.734849537039</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45939.734849537039</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45939.734849537039</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45939.734849537039</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45939.734849537039</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45939.734849537039</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45939.734849537039</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45939.734849537039</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45939.734849537039</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45939.734849537039</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45939.734849537039</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45939.734849537039</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45939.734849537039</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45939.734849537039</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45939.734849537039</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45939.734849537039</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45939.734849537039</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45939.734849537039</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45939.734849537039</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45939.734849537039</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45939.734849537039</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45939.734849537039</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45939.734849537039</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45939.734849537039</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45939.734849537039</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45939.734849537039</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45939.734849537039</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45939.734849537039</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45939.734849537039</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45939.734849537039</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45939.734849537039</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ref="G411:G474" ca="1" si="7">IFERROR(NOW()-F411,"-")</f>
        <v>45939.734849537039</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45939.734849537039</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45939.734849537039</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45939.734849537039</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45939.734849537039</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45939.734849537039</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45939.734849537039</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45939.734849537039</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45939.734849537039</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45939.734849537039</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45939.734849537039</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45939.734849537039</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45939.734849537039</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45939.734849537039</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45939.734849537039</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45939.734849537039</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45939.734849537039</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45939.734849537039</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45939.734849537039</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45939.734849537039</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45939.734849537039</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45939.734849537039</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45939.734849537039</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45939.734849537039</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45939.734849537039</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45939.734849537039</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45939.734849537039</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45939.734849537039</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45939.734849537039</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45939.734849537039</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45939.734849537039</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45939.734849537039</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45939.734849537039</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45939.734849537039</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45939.734849537039</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45939.734849537039</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45939.734849537039</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45939.734849537039</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45939.734849537039</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45939.734849537039</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45939.734849537039</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45939.734849537039</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45939.734849537039</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45939.734849537039</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45939.734849537039</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45939.734849537039</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45939.734849537039</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45939.734849537039</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45939.734849537039</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45939.734849537039</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45939.734849537039</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45939.734849537039</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45939.734849537039</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45939.734849537039</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45939.734849537039</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45939.734849537039</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45939.734849537039</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45939.734849537039</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45939.734849537039</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45939.734849537039</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45939.734849537039</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45939.734849537039</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45939.734849537039</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45939.734849537039</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ref="G475:G538" ca="1" si="8">IFERROR(NOW()-F475,"-")</f>
        <v>45939.734849537039</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45939.734849537039</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45939.734849537039</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45939.734849537039</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45939.734849537039</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45939.734849537039</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45939.734849537039</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45939.734849537039</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45939.734849537039</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45939.734849537039</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45939.734849537039</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45939.734849537039</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45939.734849537039</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45939.734849537039</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45939.734849537039</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45939.734849537039</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45939.734849537039</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45939.734849537039</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45939.734849537039</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45939.734849537039</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45939.734849537039</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45939.734849537039</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45939.734849537039</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45939.734849537039</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45939.734849537039</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45939.734849537039</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45939.734849537039</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45939.734849537039</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45939.734849537039</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45939.734849537039</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45939.734849537039</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45939.734849537039</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45939.734849537039</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45939.734849537039</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45939.734849537039</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45939.734849537039</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45939.734849537039</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45939.734849537039</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45939.734849537039</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45939.734849537039</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45939.734849537039</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45939.734849537039</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45939.734849537039</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45939.734849537039</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45939.734849537039</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45939.734849537039</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45939.734849537039</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45939.734849537039</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45939.734849537039</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45939.734849537039</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45939.734849537039</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45939.734849537039</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45939.734849537039</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45939.734849537039</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45939.734849537039</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45939.734849537039</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45939.734849537039</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45939.734849537039</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45939.734849537039</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45939.734849537039</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45939.734849537039</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45939.734849537039</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45939.734849537039</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45939.734849537039</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ref="G539:G602" ca="1" si="9">IFERROR(NOW()-F539,"-")</f>
        <v>45939.734849537039</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45939.734849537039</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45939.734849537039</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45939.734849537039</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45939.734849537039</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45939.734849537039</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45939.734849537039</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45939.734849537039</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45939.734849537039</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45939.734849537039</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45939.734849537039</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45939.734849537039</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45939.734849537039</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45939.734849537039</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45939.734849537039</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45939.734849537039</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45939.734849537039</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45939.734849537039</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45939.734849537039</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45939.734849537039</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45939.734849537039</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45939.734849537039</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45939.734849537039</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45939.734849537039</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45939.734849537039</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45939.734849537039</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45939.734849537039</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45939.734849537039</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45939.734849537039</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45939.734849537039</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45939.734849537039</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45939.734849537039</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45939.734849537039</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45939.734849537039</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45939.734849537039</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45939.734849537039</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45939.734849537039</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45939.734849537039</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45939.734849537039</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45939.734849537039</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45939.734849537039</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45939.734849537039</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45939.734849537039</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45939.734849537039</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45939.734849537039</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45939.734849537039</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45939.734849537039</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45939.734849537039</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45939.734849537039</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45939.734849537039</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45939.734849537039</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45939.734849537039</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45939.734849537039</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45939.734849537039</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45939.734849537039</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45939.734849537039</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45939.734849537039</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45939.734849537039</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45939.734849537039</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45939.734849537039</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45939.734849537039</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45939.734849537039</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45939.734849537039</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45939.734849537039</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ref="G603:G666" ca="1" si="10">IFERROR(NOW()-F603,"-")</f>
        <v>45939.734849537039</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45939.734849537039</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45939.734849537039</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45939.734849537039</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45939.734849537039</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45939.734849537039</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45939.734849537039</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45939.734849537039</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45939.734849537039</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45939.734849537039</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45939.734849537039</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45939.734849537039</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45939.734849537039</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45939.734849537039</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45939.734849537039</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45939.734849537039</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45939.734849537039</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45939.734849537039</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45939.734849537039</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45939.734849537039</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45939.734849537039</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45939.734849537039</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45939.734849537039</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45939.734849537039</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45939.734849537039</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45939.734849537039</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45939.734849537039</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45939.734849537039</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45939.734849537039</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45939.734849537039</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45939.734849537039</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45939.734849537039</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45939.734849537039</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45939.734849537039</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45939.734849537039</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45939.734849537039</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45939.734849537039</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45939.734849537039</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45939.734849537039</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45939.734849537039</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45939.734849537039</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45939.734849537039</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45939.734849537039</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45939.734849537039</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45939.734849537039</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45939.734849537039</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45939.734849537039</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45939.734849537039</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45939.734849537039</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45939.734849537039</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45939.734849537039</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45939.734849537039</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45939.734849537039</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45939.734849537039</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45939.734849537039</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45939.734849537039</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45939.734849537039</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45939.734849537039</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45939.734849537039</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45939.734849537039</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45939.734849537039</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45939.734849537039</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45939.734849537039</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45939.734849537039</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ref="G667:G730" ca="1" si="11">IFERROR(NOW()-F667,"-")</f>
        <v>45939.734849537039</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45939.734849537039</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45939.734849537039</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45939.734849537039</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45939.734849537039</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45939.734849537039</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45939.734849537039</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45939.734849537039</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45939.734849537039</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45939.734849537039</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45939.734849537039</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45939.734849537039</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45939.734849537039</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45939.734849537039</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45939.734849537039</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45939.734849537039</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45939.734849537039</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45939.734849537039</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45939.734849537039</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45939.734849537039</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45939.734849537039</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45939.734849537039</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45939.734849537039</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45939.734849537039</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45939.734849537039</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45939.734849537039</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45939.734849537039</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45939.734849537039</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45939.734849537039</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45939.734849537039</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45939.734849537039</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45939.734849537039</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45939.734849537039</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45939.734849537039</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45939.734849537039</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45939.734849537039</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45939.734849537039</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45939.734849537039</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45939.734849537039</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45939.734849537039</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45939.734849537039</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45939.734849537039</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45939.734849537039</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45939.734849537039</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45939.734849537039</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45939.734849537039</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45939.734849537039</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45939.734849537039</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45939.734849537039</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45939.734849537039</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45939.734849537039</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45939.734849537039</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45939.734849537039</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45939.734849537039</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45939.734849537039</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45939.734849537039</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45939.734849537039</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45939.734849537039</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45939.734849537039</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45939.734849537039</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45939.734849537039</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45939.734849537039</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45939.734849537039</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45939.734849537039</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ref="G731:G794" ca="1" si="12">IFERROR(NOW()-F731,"-")</f>
        <v>45939.734849537039</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45939.734849537039</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45939.734849537039</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45939.734849537039</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45939.734849537039</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45939.734849537039</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45939.734849537039</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45939.734849537039</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45939.734849537039</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45939.734849537039</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45939.734849537039</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45939.734849537039</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45939.734849537039</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45939.734849537039</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45939.734849537039</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45939.734849537039</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45939.734849537039</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45939.734849537039</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45939.734849537039</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45939.734849537039</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45939.734849537039</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45939.734849537039</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45939.734849537039</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45939.734849537039</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45939.734849537039</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45939.734849537039</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45939.734849537039</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45939.734849537039</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45939.734849537039</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45939.734849537039</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45939.734849537039</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45939.734849537039</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45939.734849537039</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45939.734849537039</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45939.734849537039</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45939.734849537039</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45939.734849537039</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45939.734849537039</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45939.734849537039</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45939.734849537039</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45939.734849537039</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45939.734849537039</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45939.734849537039</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45939.734849537039</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45939.734849537039</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45939.734849537039</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45939.734849537039</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45939.734849537039</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45939.734849537039</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45939.734849537039</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45939.734849537039</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45939.734849537039</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45939.734849537039</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45939.734849537039</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45939.734849537039</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45939.734849537039</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45939.734849537039</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45939.734849537039</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45939.734849537039</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45939.734849537039</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45939.734849537039</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45939.734849537039</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45939.734849537039</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45939.734849537039</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ref="G795:G858" ca="1" si="13">IFERROR(NOW()-F795,"-")</f>
        <v>45939.734849537039</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45939.734849537039</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45939.734849537039</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45939.734849537039</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45939.734849537039</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45939.734849537039</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45939.734849537039</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45939.734849537039</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45939.734849537039</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45939.734849537039</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45939.734849537039</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45939.734849537039</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45939.734849537039</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45939.734849537039</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45939.734849537039</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45939.734849537039</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45939.734849537039</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45939.734849537039</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45939.734849537039</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45939.734849537039</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45939.734849537039</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45939.734849537039</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45939.734849537039</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45939.734849537039</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45939.734849537039</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45939.734849537039</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45939.734849537039</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45939.734849537039</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45939.734849537039</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45939.734849537039</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45939.734849537039</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45939.734849537039</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45939.734849537039</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45939.734849537039</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45939.734849537039</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45939.734849537039</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45939.734849537039</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45939.734849537039</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45939.734849537039</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45939.734849537039</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45939.734849537039</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45939.734849537039</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45939.734849537039</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45939.734849537039</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45939.734849537039</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45939.734849537039</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45939.734849537039</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45939.734849537039</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45939.734849537039</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45939.734849537039</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45939.734849537039</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45939.734849537039</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45939.734849537039</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45939.734849537039</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45939.734849537039</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45939.734849537039</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45939.734849537039</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45939.734849537039</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45939.734849537039</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45939.734849537039</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45939.734849537039</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45939.734849537039</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45939.734849537039</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45939.734849537039</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ref="G859:G922" ca="1" si="14">IFERROR(NOW()-F859,"-")</f>
        <v>45939.734849537039</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45939.734849537039</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45939.734849537039</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45939.734849537039</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45939.734849537039</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45939.734849537039</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45939.734849537039</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45939.734849537039</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45939.734849537039</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45939.734849537039</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45939.734849537039</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45939.734849537039</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45939.734849537039</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45939.734849537039</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45939.734849537039</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45939.734849537039</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45939.734849537039</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45939.734849537039</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45939.734849537039</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45939.734849537039</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45939.734849537039</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45939.734849537039</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45939.734849537039</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45939.734849537039</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45939.734849537039</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45939.734849537039</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45939.734849537039</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45939.734849537039</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45939.734849537039</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45939.734849537039</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45939.734849537039</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45939.734849537039</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45939.734849537039</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45939.734849537039</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45939.734849537039</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45939.734849537039</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45939.734849537039</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45939.734849537039</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45939.734849537039</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45939.734849537039</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45939.734849537039</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45939.734849537039</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45939.734849537039</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45939.734849537039</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45939.734849537039</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45939.734849537039</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45939.734849537039</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45939.734849537039</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45939.734849537039</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45939.734849537039</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45939.734849537039</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45939.734849537039</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45939.734849537039</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45939.734849537039</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45939.734849537039</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45939.734849537039</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45939.734849537039</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45939.734849537039</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45939.734849537039</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45939.734849537039</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45939.734849537039</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45939.734849537039</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45939.734849537039</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45939.734849537039</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ref="G923:G986" ca="1" si="15">IFERROR(NOW()-F923,"-")</f>
        <v>45939.734849537039</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45939.734849537039</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45939.734849537039</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45939.734849537039</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45939.734849537039</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45939.734849537039</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45939.734849537039</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45939.734849537039</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45939.734849537039</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45939.734849537039</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45939.734849537039</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45939.734849537039</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45939.734849537039</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45939.734849537039</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45939.734849537039</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45939.734849537039</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45939.734849537039</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45939.734849537039</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45939.734849537039</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45939.734849537039</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45939.734849537039</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45939.734849537039</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45939.734849537039</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45939.734849537039</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45939.734849537039</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45939.734849537039</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45939.734849537039</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45939.734849537039</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45939.734849537039</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45939.734849537039</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45939.734849537039</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45939.734849537039</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45939.734849537039</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45939.734849537039</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45939.734849537039</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45939.734849537039</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45939.734849537039</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45939.734849537039</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45939.734849537039</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45939.734849537039</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45939.734849537039</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45939.734849537039</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45939.734849537039</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45939.734849537039</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45939.734849537039</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45939.734849537039</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45939.734849537039</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45939.734849537039</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45939.734849537039</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45939.734849537039</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45939.734849537039</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45939.734849537039</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45939.734849537039</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45939.734849537039</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45939.734849537039</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45939.734849537039</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45939.734849537039</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45939.734849537039</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45939.734849537039</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45939.734849537039</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45939.734849537039</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45939.734849537039</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45939.734849537039</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45939.734849537039</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ref="G987:G1050" ca="1" si="16">IFERROR(NOW()-F987,"-")</f>
        <v>45939.734849537039</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45939.734849537039</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45939.734849537039</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45939.734849537039</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45939.734849537039</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45939.734849537039</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45939.734849537039</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45939.734849537039</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45939.734849537039</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45939.734849537039</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45939.734849537039</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45939.734849537039</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45939.734849537039</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45939.734849537039</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45939.734849537039</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45939.734849537039</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45939.734849537039</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45939.734849537039</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45939.734849537039</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45939.734849537039</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45939.734849537039</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45939.734849537039</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45939.734849537039</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45939.734849537039</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45939.734849537039</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45939.734849537039</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45939.734849537039</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45939.734849537039</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45939.734849537039</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45939.734849537039</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45939.734849537039</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45939.734849537039</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45939.734849537039</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45939.734849537039</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45939.734849537039</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45939.734849537039</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45939.734849537039</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45939.734849537039</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45939.734849537039</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45939.734849537039</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45939.734849537039</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45939.734849537039</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45939.734849537039</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45939.734849537039</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45939.734849537039</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45939.734849537039</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45939.734849537039</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45939.734849537039</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45939.734849537039</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45939.734849537039</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45939.734849537039</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45939.734849537039</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45939.734849537039</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45939.734849537039</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45939.734849537039</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45939.734849537039</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45939.734849537039</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45939.734849537039</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45939.734849537039</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45939.734849537039</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45939.734849537039</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45939.734849537039</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45939.734849537039</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45939.734849537039</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ref="G1051:G1114" ca="1" si="17">IFERROR(NOW()-F1051,"-")</f>
        <v>45939.734849537039</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45939.734849537039</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45939.734849537039</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45939.734849537039</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45939.734849537039</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45939.734849537039</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45939.734849537039</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45939.734849537039</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45939.734849537039</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45939.734849537039</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45939.734849537039</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45939.734849537039</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45939.734849537039</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45939.734849537039</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45939.734849537039</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45939.734849537039</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45939.734849537039</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45939.734849537039</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45939.734849537039</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45939.734849537039</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45939.734849537039</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45939.734849537039</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45939.734849537039</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45939.734849537039</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45939.734849537039</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45939.734849537039</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45939.734849537039</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45939.734849537039</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45939.734849537039</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45939.734849537039</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45939.734849537039</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45939.734849537039</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45939.734849537039</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45939.734849537039</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45939.734849537039</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45939.734849537039</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45939.734849537039</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45939.734849537039</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45939.734849537039</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45939.734849537039</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45939.734849537039</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45939.734849537039</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45939.734849537039</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45939.734849537039</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45939.734849537039</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45939.734849537039</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45939.734849537039</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45939.734849537039</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45939.734849537039</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45939.734849537039</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45939.734849537039</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45939.734849537039</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45939.734849537039</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45939.734849537039</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45939.734849537039</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45939.734849537039</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45939.734849537039</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45939.734849537039</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45939.734849537039</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45939.734849537039</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45939.734849537039</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45939.734849537039</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45939.734849537039</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45939.734849537039</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ref="G1115:G1178" ca="1" si="18">IFERROR(NOW()-F1115,"-")</f>
        <v>45939.734849537039</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45939.734849537039</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45939.734849537039</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45939.734849537039</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45939.734849537039</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45939.734849537039</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45939.734849537039</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45939.734849537039</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45939.734849537039</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45939.734849537039</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45939.734849537039</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45939.734849537039</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45939.734849537039</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45939.734849537039</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45939.734849537039</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45939.734849537039</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45939.734849537039</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45939.734849537039</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45939.734849537039</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45939.734849537039</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45939.734849537039</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45939.734849537039</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45939.734849537039</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45939.734849537039</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45939.734849537039</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45939.734849537039</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45939.734849537039</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45939.734849537039</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45939.734849537039</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45939.734849537039</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45939.734849537039</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45939.734849537039</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45939.734849537039</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45939.734849537039</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45939.734849537039</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45939.734849537039</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45939.734849537039</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45939.734849537039</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45939.734849537039</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45939.734849537039</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45939.734849537039</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45939.734849537039</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45939.734849537039</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45939.734849537039</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45939.734849537039</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45939.734849537039</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45939.734849537039</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45939.734849537039</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45939.734849537039</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45939.734849537039</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45939.734849537039</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45939.734849537039</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45939.734849537039</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45939.734849537039</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45939.734849537039</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45939.734849537039</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45939.734849537039</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45939.734849537039</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45939.734849537039</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45939.734849537039</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45939.734849537039</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45939.734849537039</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45939.734849537039</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45939.734849537039</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ref="G1179:G1193" ca="1" si="19">IFERROR(NOW()-F1179,"-")</f>
        <v>45939.734849537039</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45939.734849537039</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45939.734849537039</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45939.734849537039</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45939.734849537039</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45939.734849537039</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45939.734849537039</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45939.734849537039</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45939.734849537039</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45939.734849537039</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45939.734849537039</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45939.734849537039</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45939.734849537039</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45939.734849537039</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45939.734849537039</v>
      </c>
      <c r="H1193" s="22"/>
      <c r="I1193" s="19" t="str">
        <f>IFERROR(VLOOKUP(D1193,DB!A:F,6,0),"")</f>
        <v/>
      </c>
      <c r="J1193" s="18" t="str">
        <f>IFERROR(VLOOKUP(D1193,DB!A:G,7,0),"")</f>
        <v/>
      </c>
      <c r="K1193" s="50"/>
      <c r="L1193" s="23" t="str">
        <f>IFERROR(VLOOKUP(D1193,DB!A:I,9,0),"")</f>
        <v/>
      </c>
    </row>
  </sheetData>
  <dataValidations count="2">
    <dataValidation allowBlank="1" showInputMessage="1" showErrorMessage="1" sqref="E1" xr:uid="{5914219A-CB83-432D-936A-CC0CB6F3982A}"/>
    <dataValidation type="list" allowBlank="1" showInputMessage="1" showErrorMessage="1" sqref="E2:E119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49"/>
  <sheetViews>
    <sheetView workbookViewId="0">
      <selection activeCell="D7" sqref="D7"/>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39058</v>
      </c>
      <c r="B2" s="102" t="str">
        <f>IFERROR(VLOOKUP(D2,DB!A:K,11,0),"")</f>
        <v>R4</v>
      </c>
      <c r="C2" s="103">
        <v>1</v>
      </c>
      <c r="D2" s="99" t="s">
        <v>35082</v>
      </c>
      <c r="E2" s="104" t="s">
        <v>38964</v>
      </c>
      <c r="F2" s="105">
        <v>45703.480717592596</v>
      </c>
      <c r="G2" s="106">
        <f ca="1">IFERROR(NOW()-F2,"")</f>
        <v>236.25413194444263</v>
      </c>
      <c r="H2" s="105">
        <v>45703.474768518521</v>
      </c>
      <c r="I2" s="102" t="str">
        <f>IFERROR(VLOOKUP(D2,DB!A:F,6,0),"")</f>
        <v>SCECO</v>
      </c>
      <c r="J2" s="102" t="str">
        <f>IFERROR(VLOOKUP(D2,DB!A:G,7,0),"")</f>
        <v>Dead</v>
      </c>
      <c r="K2" s="107" t="s">
        <v>39059</v>
      </c>
      <c r="L2" s="99" t="str">
        <f>IFERROR(VLOOKUP(D2,DB!A:I,9,0),"")</f>
        <v>Latis</v>
      </c>
    </row>
    <row r="3" spans="1:16" ht="15" customHeight="1">
      <c r="A3" s="127" t="s">
        <v>39060</v>
      </c>
      <c r="B3" s="127" t="str">
        <f>IFERROR(VLOOKUP(D3,DB!A:K,11,0),"")</f>
        <v>R4</v>
      </c>
      <c r="C3" s="128">
        <v>3</v>
      </c>
      <c r="D3" s="99" t="s">
        <v>36646</v>
      </c>
      <c r="E3" s="104" t="s">
        <v>38964</v>
      </c>
      <c r="F3" s="131">
        <v>45939.557245370372</v>
      </c>
      <c r="G3" s="132">
        <f ca="1">IFERROR(NOW()-F3,"")</f>
        <v>0.17760416666715173</v>
      </c>
      <c r="H3" s="131">
        <v>45939.542118055557</v>
      </c>
      <c r="I3" s="127" t="str">
        <f>IFERROR(VLOOKUP(D3,DB!A:F,6,0),"")</f>
        <v>Generator-SG</v>
      </c>
      <c r="J3" s="127" t="str">
        <f>IFERROR(VLOOKUP(D3,DB!A:G,7,0),"")</f>
        <v>Weak</v>
      </c>
      <c r="K3" s="133" t="s">
        <v>39061</v>
      </c>
      <c r="L3" s="129" t="str">
        <f>IFERROR(VLOOKUP(D3,DB!A:I,9,0),"")</f>
        <v>Latis</v>
      </c>
    </row>
    <row r="4" spans="1:16" ht="15" customHeight="1">
      <c r="A4" s="127" t="s">
        <v>39062</v>
      </c>
      <c r="B4" s="127" t="str">
        <f>IFERROR(VLOOKUP(D4,DB!A:K,11,0),"")</f>
        <v>R4</v>
      </c>
      <c r="C4" s="128">
        <v>2</v>
      </c>
      <c r="D4" s="129" t="s">
        <v>35455</v>
      </c>
      <c r="E4" s="104" t="s">
        <v>39045</v>
      </c>
      <c r="F4" s="131">
        <v>45939.70584490741</v>
      </c>
      <c r="G4" s="132">
        <f ca="1">IFERROR(NOW()-F4,"")</f>
        <v>2.9004629628616385E-2</v>
      </c>
      <c r="H4" s="131">
        <v>45939.6562962963</v>
      </c>
      <c r="I4" s="127" t="str">
        <f>IFERROR(VLOOKUP(D4,DB!A:F,6,0),"")</f>
        <v>SCECO</v>
      </c>
      <c r="J4" s="127" t="str">
        <f>IFERROR(VLOOKUP(D4,DB!A:G,7,0),"")</f>
        <v>Dead+In progress</v>
      </c>
      <c r="K4" s="133" t="s">
        <v>39063</v>
      </c>
      <c r="L4" s="129" t="str">
        <f>IFERROR(VLOOKUP(D4,DB!A:I,9,0),"")</f>
        <v>Latis</v>
      </c>
    </row>
    <row r="5" spans="1:16" ht="15" customHeight="1">
      <c r="A5" s="127"/>
      <c r="B5" s="127" t="str">
        <f>IFERROR(VLOOKUP(D5,DB!A:K,11,0),"")</f>
        <v/>
      </c>
      <c r="C5" s="128"/>
      <c r="D5" s="99"/>
      <c r="E5" s="104"/>
      <c r="F5" s="131"/>
      <c r="G5" s="132">
        <f ca="1">IFERROR(NOW()-F5,"")</f>
        <v>45939.734849537039</v>
      </c>
      <c r="H5" s="131"/>
      <c r="I5" s="127" t="str">
        <f>IFERROR(VLOOKUP(D5,DB!A:F,6,0),"")</f>
        <v/>
      </c>
      <c r="J5" s="127" t="str">
        <f>IFERROR(VLOOKUP(D5,DB!A:G,7,0),"")</f>
        <v/>
      </c>
      <c r="K5" s="133"/>
      <c r="L5" s="129" t="str">
        <f>IFERROR(VLOOKUP(D5,DB!A:I,9,0),"")</f>
        <v/>
      </c>
    </row>
    <row r="6" spans="1:16" ht="15" customHeight="1">
      <c r="A6" s="127"/>
      <c r="B6" s="127" t="str">
        <f>IFERROR(VLOOKUP(D6,DB!A:K,11,0),"")</f>
        <v/>
      </c>
      <c r="C6" s="128"/>
      <c r="D6" s="129"/>
      <c r="E6" s="130"/>
      <c r="F6" s="131"/>
      <c r="G6" s="132">
        <f ca="1">IFERROR(NOW()-F6,"")</f>
        <v>45939.734849537039</v>
      </c>
      <c r="H6" s="131"/>
      <c r="I6" s="127" t="str">
        <f>IFERROR(VLOOKUP(D6,DB!A:F,6,0),"")</f>
        <v/>
      </c>
      <c r="J6" s="127" t="str">
        <f>IFERROR(VLOOKUP(D6,DB!A:G,7,0),"")</f>
        <v/>
      </c>
      <c r="K6" s="133"/>
      <c r="L6" s="129" t="str">
        <f>IFERROR(VLOOKUP(D6,DB!A:I,9,0),"")</f>
        <v/>
      </c>
    </row>
    <row r="7" spans="1:16" ht="15" customHeight="1">
      <c r="A7" s="127"/>
      <c r="B7" s="127" t="str">
        <f>IFERROR(VLOOKUP(D7,DB!A:K,11,0),"")</f>
        <v/>
      </c>
      <c r="C7" s="128"/>
      <c r="D7" s="129"/>
      <c r="E7" s="130"/>
      <c r="F7" s="131"/>
      <c r="G7" s="132">
        <f ca="1">IFERROR(NOW()-F7,"")</f>
        <v>45939.734849537039</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30"/>
      <c r="F8" s="131"/>
      <c r="G8" s="132">
        <f ca="1">IFERROR(NOW()-F8,"")</f>
        <v>45939.734849537039</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30"/>
      <c r="F9" s="131"/>
      <c r="G9" s="132">
        <f ca="1">IFERROR(NOW()-F9,"")</f>
        <v>45939.734849537039</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29"/>
      <c r="E10" s="130"/>
      <c r="F10" s="131"/>
      <c r="G10" s="132">
        <f ca="1">IFERROR(NOW()-F10,"")</f>
        <v>45939.734849537039</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129"/>
      <c r="E11" s="130"/>
      <c r="F11" s="131"/>
      <c r="G11" s="132">
        <f ca="1">IFERROR(NOW()-F11,"")</f>
        <v>45939.734849537039</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129"/>
      <c r="E12" s="130"/>
      <c r="F12" s="131"/>
      <c r="G12" s="132">
        <f ca="1">IFERROR(NOW()-F12,"")</f>
        <v>45939.734849537039</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129"/>
      <c r="E13" s="130"/>
      <c r="F13" s="131"/>
      <c r="G13" s="132">
        <f ca="1">IFERROR(NOW()-F13,"")</f>
        <v>45939.734849537039</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129"/>
      <c r="E14" s="130"/>
      <c r="F14" s="131"/>
      <c r="G14" s="132">
        <f ca="1">IFERROR(NOW()-F14,"")</f>
        <v>45939.734849537039</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30"/>
      <c r="F15" s="131"/>
      <c r="G15" s="132">
        <f ca="1">IFERROR(NOW()-F15,"")</f>
        <v>45939.734849537039</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129"/>
      <c r="E16" s="130"/>
      <c r="F16" s="131"/>
      <c r="G16" s="132">
        <f ca="1">IFERROR(NOW()-F16,"")</f>
        <v>45939.734849537039</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129"/>
      <c r="E17" s="130"/>
      <c r="F17" s="131"/>
      <c r="G17" s="132">
        <f ca="1">IFERROR(NOW()-F17,"")</f>
        <v>45939.734849537039</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30"/>
      <c r="F18" s="131"/>
      <c r="G18" s="132">
        <f ca="1">IFERROR(NOW()-F18,"")</f>
        <v>45939.734849537039</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30"/>
      <c r="F19" s="131"/>
      <c r="G19" s="132">
        <f ca="1">IFERROR(NOW()-F19,"")</f>
        <v>45939.734849537039</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129"/>
      <c r="E20" s="130"/>
      <c r="F20" s="131"/>
      <c r="G20" s="132">
        <f ca="1">IFERROR(NOW()-F20,"")</f>
        <v>45939.734849537039</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30"/>
      <c r="F21" s="131"/>
      <c r="G21" s="132">
        <f ca="1">IFERROR(NOW()-F21,"")</f>
        <v>45939.734849537039</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30"/>
      <c r="F22" s="131"/>
      <c r="G22" s="132">
        <f ca="1">IFERROR(NOW()-F22,"")</f>
        <v>45939.734849537039</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30"/>
      <c r="F23" s="131"/>
      <c r="G23" s="132">
        <f ca="1">IFERROR(NOW()-F23,"")</f>
        <v>45939.734849537039</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30"/>
      <c r="F24" s="131"/>
      <c r="G24" s="132">
        <f ca="1">IFERROR(NOW()-F24,"")</f>
        <v>45939.734849537039</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30"/>
      <c r="F25" s="131"/>
      <c r="G25" s="132">
        <f ca="1">IFERROR(NOW()-F25,"")</f>
        <v>45939.734849537039</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30"/>
      <c r="F26" s="131"/>
      <c r="G26" s="132">
        <f ca="1">IFERROR(NOW()-F26,"")</f>
        <v>45939.734849537039</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30"/>
      <c r="F27" s="131"/>
      <c r="G27" s="132">
        <f ca="1">IFERROR(NOW()-F27,"")</f>
        <v>45939.734849537039</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30"/>
      <c r="F28" s="131"/>
      <c r="G28" s="132">
        <f ca="1">IFERROR(NOW()-F28,"")</f>
        <v>45939.734849537039</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45939.734849537039</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45939.734849537039</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45939.734849537039</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45939.734849537039</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45939.734849537039</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45939.734849537039</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45939.734849537039</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45939.734849537039</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45939.734849537039</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45939.734849537039</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45939.734849537039</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45939.734849537039</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45939.734849537039</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45939.734849537039</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45939.734849537039</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45939.734849537039</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45939.734849537039</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45939.734849537039</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45939.734849537039</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45939.734849537039</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45939.734849537039</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45939.734849537039</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45939.734849537039</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45939.734849537039</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45939.734849537039</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45939.734849537039</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45939.734849537039</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45939.734849537039</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45939.734849537039</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45939.734849537039</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45939.734849537039</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45939.734849537039</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45939.734849537039</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45939.734849537039</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45939.734849537039</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45939.734849537039</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45939.734849537039</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45939.734849537039</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45939.734849537039</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45939.734849537039</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45939.734849537039</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45939.734849537039</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45939.734849537039</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45939.734849537039</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45939.734849537039</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45939.734849537039</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45939.734849537039</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45939.734849537039</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45939.734849537039</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45939.734849537039</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45939.734849537039</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45939.734849537039</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45939.734849537039</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45939.734849537039</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45939.734849537039</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45939.734849537039</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45939.734849537039</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45939.734849537039</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45939.734849537039</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45939.734849537039</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45939.734849537039</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45939.734849537039</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45939.734849537039</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45939.734849537039</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45939.734849537039</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45939.734849537039</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45939.734849537039</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45939.734849537039</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45939.734849537039</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45939.734849537039</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45939.734849537039</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45939.734849537039</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45939.734849537039</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45939.734849537039</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45939.734849537039</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45939.734849537039</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45939.734849537039</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45939.734849537039</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45939.734849537039</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45939.734849537039</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45939.734849537039</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45939.734849537039</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45939.734849537039</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45939.734849537039</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45939.734849537039</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45939.734849537039</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45939.734849537039</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45939.734849537039</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45939.734849537039</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45939.734849537039</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45939.734849537039</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45939.734849537039</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45939.734849537039</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45939.734849537039</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45939.734849537039</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45939.734849537039</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45939.734849537039</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45939.734849537039</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45939.734849537039</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45939.734849537039</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45939.734849537039</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45939.734849537039</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45939.734849537039</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45939.734849537039</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45939.734849537039</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45939.734849537039</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45939.734849537039</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45939.734849537039</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45939.734849537039</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45939.734849537039</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45939.734849537039</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45939.734849537039</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45939.734849537039</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45939.734849537039</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45939.734849537039</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45939.734849537039</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45939.734849537039</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45939.734849537039</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45939.734849537039</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45939.734849537039</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45939.734849537039</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45939.734849537039</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45939.734849537039</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45939.734849537039</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45939.734849537039</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45939.734849537039</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45939.734849537039</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45939.734849537039</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45939.734849537039</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45939.734849537039</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45939.734849537039</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45939.734849537039</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45939.734849537039</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45939.734849537039</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45939.734849537039</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45939.734849537039</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45939.734849537039</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45939.734849537039</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45939.734849537039</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45939.734849537039</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45939.734849537039</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45939.734849537039</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45939.734849537039</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45939.734849537039</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45939.734849537039</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45939.734849537039</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45939.734849537039</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45939.734849537039</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45939.734849537039</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45939.734849537039</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45939.734849537039</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45939.734849537039</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45939.734849537039</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45939.734849537039</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45939.734849537039</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45939.734849537039</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45939.734849537039</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45939.734849537039</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45939.734849537039</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45939.734849537039</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45939.734849537039</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45939.734849537039</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45939.734849537039</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45939.734849537039</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45939.734849537039</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45939.734849537039</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45939.734849537039</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45939.734849537039</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45939.734849537039</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45939.734849537039</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45939.734849537039</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45939.734849537039</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45939.734849537039</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45939.734849537039</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45939.734849537039</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45939.734849537039</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45939.734849537039</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45939.734849537039</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45939.734849537039</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45939.734849537039</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45939.734849537039</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45939.734849537039</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45939.734849537039</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45939.734849537039</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45939.734849537039</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45939.734849537039</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45939.734849537039</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45939.734849537039</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45939.734849537039</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45939.734849537039</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45939.734849537039</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45939.734849537039</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45939.734849537039</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45939.734849537039</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45939.734849537039</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45939.734849537039</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45939.734849537039</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45939.734849537039</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45939.734849537039</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45939.734849537039</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45939.734849537039</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45939.734849537039</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45939.734849537039</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45939.734849537039</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45939.734849537039</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45939.734849537039</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45939.734849537039</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45939.734849537039</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45939.734849537039</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45939.734849537039</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45939.734849537039</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45939.734849537039</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45939.734849537039</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45939.734849537039</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45939.734849537039</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45939.734849537039</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45939.734849537039</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45939.734849537039</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45939.734849537039</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45939.734849537039</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45939.734849537039</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45939.734849537039</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45939.734849537039</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45939.734849537039</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45939.734849537039</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45939.734849537039</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45939.734849537039</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45939.734849537039</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45939.734849537039</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45939.734849537039</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45939.734849537039</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45939.734849537039</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45939.734849537039</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45939.734849537039</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45939.734849537039</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45939.734849537039</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45939.734849537039</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45939.734849537039</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45939.734849537039</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45939.734849537039</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45939.734849537039</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45939.734849537039</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45939.734849537039</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45939.734849537039</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45939.734849537039</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45939.734849537039</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45939.734849537039</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45939.734849537039</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45939.734849537039</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45939.734849537039</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45939.734849537039</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45939.734849537039</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45939.734849537039</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45939.734849537039</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45939.734849537039</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45939.734849537039</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45939.734849537039</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45939.734849537039</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45939.734849537039</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45939.734849537039</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45939.734849537039</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45939.734849537039</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45939.734849537039</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45939.734849537039</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45939.734849537039</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45939.734849537039</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45939.734849537039</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45939.734849537039</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45939.734849537039</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45939.734849537039</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45939.734849537039</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45939.734849537039</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45939.734849537039</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45939.734849537039</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45939.734849537039</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45939.734849537039</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45939.734849537039</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45939.734849537039</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45939.734849537039</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45939.734849537039</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45939.734849537039</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45939.734849537039</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45939.734849537039</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45939.734849537039</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45939.734849537039</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45939.734849537039</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45939.734849537039</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45939.734849537039</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45939.734849537039</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45939.734849537039</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45939.734849537039</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45939.734849537039</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45939.734849537039</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45939.734849537039</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45939.734849537039</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45939.734849537039</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45939.734849537039</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45939.734849537039</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45939.734849537039</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45939.734849537039</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45939.734849537039</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45939.734849537039</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45939.734849537039</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45939.734849537039</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45939.734849537039</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45939.734849537039</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45939.734849537039</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45939.734849537039</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45939.734849537039</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45939.734849537039</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45939.734849537039</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45939.734849537039</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45939.734849537039</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45939.734849537039</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45939.734849537039</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45939.734849537039</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45939.734849537039</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45939.734849537039</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45939.734849537039</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45939.734849537039</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45939.734849537039</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45939.734849537039</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45939.734849537039</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45939.734849537039</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45939.734849537039</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45939.734849537039</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45939.734849537039</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45939.734849537039</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45939.734849537039</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45939.734849537039</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45939.734849537039</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45939.734849537039</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45939.734849537039</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45939.734849537039</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45939.734849537039</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45939.734849537039</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45939.734849537039</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45939.734849537039</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45939.734849537039</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45939.734849537039</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45939.734849537039</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45939.734849537039</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45939.734849537039</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45939.734849537039</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45939.734849537039</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45939.734849537039</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45939.734849537039</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45939.734849537039</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45939.734849537039</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45939.734849537039</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45939.734849537039</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45939.734849537039</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45939.734849537039</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45939.734849537039</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45939.734849537039</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45939.734849537039</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45939.734849537039</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45939.734849537039</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45939.734849537039</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45939.734849537039</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45939.734849537039</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45939.734849537039</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45939.734849537039</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45939.734849537039</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45939.734849537039</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45939.734849537039</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45939.734849537039</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45939.734849537039</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45939.734849537039</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45939.734849537039</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45939.734849537039</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45939.734849537039</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45939.734849537039</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45939.734849537039</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45939.734849537039</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45939.734849537039</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45939.734849537039</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45939.734849537039</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45939.734849537039</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45939.734849537039</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45939.734849537039</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45939.734849537039</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45939.734849537039</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45939.734849537039</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45939.734849537039</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45939.734849537039</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45939.734849537039</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45939.734849537039</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45939.734849537039</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45939.734849537039</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45939.734849537039</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45939.734849537039</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45939.734849537039</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45939.734849537039</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45939.734849537039</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45939.734849537039</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45939.734849537039</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45939.734849537039</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45939.734849537039</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45939.734849537039</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45939.734849537039</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45939.734849537039</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45939.734849537039</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45939.734849537039</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45939.734849537039</v>
      </c>
      <c r="H433" s="131"/>
      <c r="I433" s="127" t="str">
        <f>IFERROR(VLOOKUP(D433,DB!A:F,6,0),"")</f>
        <v/>
      </c>
      <c r="J433" s="127" t="str">
        <f>IFERROR(VLOOKUP(D433,DB!A:G,7,0),"")</f>
        <v/>
      </c>
      <c r="K433" s="133"/>
      <c r="L433" s="129" t="str">
        <f>IFERROR(VLOOKUP(D433,DB!A:I,9,0),"")</f>
        <v/>
      </c>
    </row>
    <row r="434" spans="1:12" ht="15" customHeight="1">
      <c r="A434" s="127"/>
      <c r="B434" s="127" t="str">
        <f>IFERROR(VLOOKUP(D434,DB!A:K,11,0),"")</f>
        <v/>
      </c>
      <c r="C434" s="128"/>
      <c r="D434" s="129"/>
      <c r="E434" s="130"/>
      <c r="F434" s="131"/>
      <c r="G434" s="132">
        <f ca="1">IFERROR(NOW()-F434,"")</f>
        <v>45939.734849537039</v>
      </c>
      <c r="H434" s="131"/>
      <c r="I434" s="127" t="str">
        <f>IFERROR(VLOOKUP(D434,DB!A:F,6,0),"")</f>
        <v/>
      </c>
      <c r="J434" s="127" t="str">
        <f>IFERROR(VLOOKUP(D434,DB!A:G,7,0),"")</f>
        <v/>
      </c>
      <c r="K434" s="133"/>
      <c r="L434" s="129" t="str">
        <f>IFERROR(VLOOKUP(D434,DB!A:I,9,0),"")</f>
        <v/>
      </c>
    </row>
    <row r="435" spans="1:12" ht="15" customHeight="1">
      <c r="A435" s="127"/>
      <c r="B435" s="127" t="str">
        <f>IFERROR(VLOOKUP(D435,DB!A:K,11,0),"")</f>
        <v/>
      </c>
      <c r="C435" s="128"/>
      <c r="D435" s="129"/>
      <c r="E435" s="130"/>
      <c r="F435" s="131"/>
      <c r="G435" s="132">
        <f ca="1">IFERROR(NOW()-F435,"")</f>
        <v>45939.734849537039</v>
      </c>
      <c r="H435" s="131"/>
      <c r="I435" s="127" t="str">
        <f>IFERROR(VLOOKUP(D435,DB!A:F,6,0),"")</f>
        <v/>
      </c>
      <c r="J435" s="127" t="str">
        <f>IFERROR(VLOOKUP(D435,DB!A:G,7,0),"")</f>
        <v/>
      </c>
      <c r="K435" s="133"/>
      <c r="L435" s="129" t="str">
        <f>IFERROR(VLOOKUP(D435,DB!A:I,9,0),"")</f>
        <v/>
      </c>
    </row>
    <row r="436" spans="1:12" ht="15" customHeight="1">
      <c r="A436" s="127"/>
      <c r="B436" s="127" t="str">
        <f>IFERROR(VLOOKUP(D436,DB!A:K,11,0),"")</f>
        <v/>
      </c>
      <c r="C436" s="128"/>
      <c r="D436" s="129"/>
      <c r="E436" s="130"/>
      <c r="F436" s="131"/>
      <c r="G436" s="132">
        <f ca="1">IFERROR(NOW()-F436,"")</f>
        <v>45939.734849537039</v>
      </c>
      <c r="H436" s="131"/>
      <c r="I436" s="127" t="str">
        <f>IFERROR(VLOOKUP(D436,DB!A:F,6,0),"")</f>
        <v/>
      </c>
      <c r="J436" s="127" t="str">
        <f>IFERROR(VLOOKUP(D436,DB!A:G,7,0),"")</f>
        <v/>
      </c>
      <c r="K436" s="133"/>
      <c r="L436" s="129" t="str">
        <f>IFERROR(VLOOKUP(D436,DB!A:I,9,0),"")</f>
        <v/>
      </c>
    </row>
    <row r="437" spans="1:12" ht="15" customHeight="1">
      <c r="A437" s="127"/>
      <c r="B437" s="127" t="str">
        <f>IFERROR(VLOOKUP(D437,DB!A:K,11,0),"")</f>
        <v/>
      </c>
      <c r="C437" s="128"/>
      <c r="D437" s="129"/>
      <c r="E437" s="130"/>
      <c r="F437" s="131"/>
      <c r="G437" s="132">
        <f ca="1">IFERROR(NOW()-F437,"")</f>
        <v>45939.734849537039</v>
      </c>
      <c r="H437" s="131"/>
      <c r="I437" s="127" t="str">
        <f>IFERROR(VLOOKUP(D437,DB!A:F,6,0),"")</f>
        <v/>
      </c>
      <c r="J437" s="127" t="str">
        <f>IFERROR(VLOOKUP(D437,DB!A:G,7,0),"")</f>
        <v/>
      </c>
      <c r="K437" s="133"/>
      <c r="L437" s="129" t="str">
        <f>IFERROR(VLOOKUP(D437,DB!A:I,9,0),"")</f>
        <v/>
      </c>
    </row>
    <row r="438" spans="1:12" ht="15" customHeight="1">
      <c r="A438" s="127"/>
      <c r="B438" s="127" t="str">
        <f>IFERROR(VLOOKUP(D438,DB!A:K,11,0),"")</f>
        <v/>
      </c>
      <c r="C438" s="128"/>
      <c r="D438" s="129"/>
      <c r="E438" s="130"/>
      <c r="F438" s="131"/>
      <c r="G438" s="132">
        <f ca="1">IFERROR(NOW()-F438,"")</f>
        <v>45939.734849537039</v>
      </c>
      <c r="H438" s="131"/>
      <c r="I438" s="127" t="str">
        <f>IFERROR(VLOOKUP(D438,DB!A:F,6,0),"")</f>
        <v/>
      </c>
      <c r="J438" s="127" t="str">
        <f>IFERROR(VLOOKUP(D438,DB!A:G,7,0),"")</f>
        <v/>
      </c>
      <c r="K438" s="133"/>
      <c r="L438" s="129" t="str">
        <f>IFERROR(VLOOKUP(D438,DB!A:I,9,0),"")</f>
        <v/>
      </c>
    </row>
    <row r="439" spans="1:12" ht="15" customHeight="1">
      <c r="A439" s="127"/>
      <c r="B439" s="127" t="str">
        <f>IFERROR(VLOOKUP(D439,DB!A:K,11,0),"")</f>
        <v/>
      </c>
      <c r="C439" s="128"/>
      <c r="D439" s="129"/>
      <c r="E439" s="130"/>
      <c r="F439" s="131"/>
      <c r="G439" s="132">
        <f ca="1">IFERROR(NOW()-F439,"")</f>
        <v>45939.734849537039</v>
      </c>
      <c r="H439" s="131"/>
      <c r="I439" s="127" t="str">
        <f>IFERROR(VLOOKUP(D439,DB!A:F,6,0),"")</f>
        <v/>
      </c>
      <c r="J439" s="127" t="str">
        <f>IFERROR(VLOOKUP(D439,DB!A:G,7,0),"")</f>
        <v/>
      </c>
      <c r="K439" s="133"/>
      <c r="L439" s="129" t="str">
        <f>IFERROR(VLOOKUP(D439,DB!A:I,9,0),"")</f>
        <v/>
      </c>
    </row>
    <row r="440" spans="1:12" ht="15" customHeight="1">
      <c r="A440" s="127"/>
      <c r="B440" s="127" t="str">
        <f>IFERROR(VLOOKUP(D440,DB!A:K,11,0),"")</f>
        <v/>
      </c>
      <c r="C440" s="128"/>
      <c r="D440" s="129"/>
      <c r="E440" s="130"/>
      <c r="F440" s="131"/>
      <c r="G440" s="132">
        <f ca="1">IFERROR(NOW()-F440,"")</f>
        <v>45939.734849537039</v>
      </c>
      <c r="H440" s="131"/>
      <c r="I440" s="127" t="str">
        <f>IFERROR(VLOOKUP(D440,DB!A:F,6,0),"")</f>
        <v/>
      </c>
      <c r="J440" s="127" t="str">
        <f>IFERROR(VLOOKUP(D440,DB!A:G,7,0),"")</f>
        <v/>
      </c>
      <c r="K440" s="133"/>
      <c r="L440" s="129" t="str">
        <f>IFERROR(VLOOKUP(D440,DB!A:I,9,0),"")</f>
        <v/>
      </c>
    </row>
    <row r="441" spans="1:12" ht="15" customHeight="1">
      <c r="A441" s="127"/>
      <c r="B441" s="127" t="str">
        <f>IFERROR(VLOOKUP(D441,DB!A:K,11,0),"")</f>
        <v/>
      </c>
      <c r="C441" s="128"/>
      <c r="D441" s="129"/>
      <c r="E441" s="130"/>
      <c r="F441" s="131"/>
      <c r="G441" s="132">
        <f ca="1">IFERROR(NOW()-F441,"")</f>
        <v>45939.734849537039</v>
      </c>
      <c r="H441" s="131"/>
      <c r="I441" s="127" t="str">
        <f>IFERROR(VLOOKUP(D441,DB!A:F,6,0),"")</f>
        <v/>
      </c>
      <c r="J441" s="127" t="str">
        <f>IFERROR(VLOOKUP(D441,DB!A:G,7,0),"")</f>
        <v/>
      </c>
      <c r="K441" s="133"/>
      <c r="L441" s="129" t="str">
        <f>IFERROR(VLOOKUP(D441,DB!A:I,9,0),"")</f>
        <v/>
      </c>
    </row>
    <row r="442" spans="1:12" ht="15" customHeight="1">
      <c r="A442" s="127"/>
      <c r="B442" s="127" t="str">
        <f>IFERROR(VLOOKUP(D442,DB!A:K,11,0),"")</f>
        <v/>
      </c>
      <c r="C442" s="128"/>
      <c r="D442" s="129"/>
      <c r="E442" s="130"/>
      <c r="F442" s="131"/>
      <c r="G442" s="132">
        <f ca="1">IFERROR(NOW()-F442,"")</f>
        <v>45939.734849537039</v>
      </c>
      <c r="H442" s="131"/>
      <c r="I442" s="127" t="str">
        <f>IFERROR(VLOOKUP(D442,DB!A:F,6,0),"")</f>
        <v/>
      </c>
      <c r="J442" s="127" t="str">
        <f>IFERROR(VLOOKUP(D442,DB!A:G,7,0),"")</f>
        <v/>
      </c>
      <c r="K442" s="133"/>
      <c r="L442" s="129" t="str">
        <f>IFERROR(VLOOKUP(D442,DB!A:I,9,0),"")</f>
        <v/>
      </c>
    </row>
    <row r="443" spans="1:12" ht="15" customHeight="1">
      <c r="A443" s="127"/>
      <c r="B443" s="127" t="str">
        <f>IFERROR(VLOOKUP(D443,DB!A:K,11,0),"")</f>
        <v/>
      </c>
      <c r="C443" s="128"/>
      <c r="D443" s="129"/>
      <c r="E443" s="130"/>
      <c r="F443" s="131"/>
      <c r="G443" s="132">
        <f ca="1">IFERROR(NOW()-F443,"")</f>
        <v>45939.734849537039</v>
      </c>
      <c r="H443" s="131"/>
      <c r="I443" s="127" t="str">
        <f>IFERROR(VLOOKUP(D443,DB!A:F,6,0),"")</f>
        <v/>
      </c>
      <c r="J443" s="127" t="str">
        <f>IFERROR(VLOOKUP(D443,DB!A:G,7,0),"")</f>
        <v/>
      </c>
      <c r="K443" s="133"/>
      <c r="L443" s="129" t="str">
        <f>IFERROR(VLOOKUP(D443,DB!A:I,9,0),"")</f>
        <v/>
      </c>
    </row>
    <row r="444" spans="1:12" ht="15" customHeight="1">
      <c r="A444" s="127"/>
      <c r="B444" s="127" t="str">
        <f>IFERROR(VLOOKUP(D444,DB!A:K,11,0),"")</f>
        <v/>
      </c>
      <c r="C444" s="128"/>
      <c r="D444" s="129"/>
      <c r="E444" s="130"/>
      <c r="F444" s="131"/>
      <c r="G444" s="132">
        <f ca="1">IFERROR(NOW()-F444,"")</f>
        <v>45939.734849537039</v>
      </c>
      <c r="H444" s="131"/>
      <c r="I444" s="127" t="str">
        <f>IFERROR(VLOOKUP(D444,DB!A:F,6,0),"")</f>
        <v/>
      </c>
      <c r="J444" s="127" t="str">
        <f>IFERROR(VLOOKUP(D444,DB!A:G,7,0),"")</f>
        <v/>
      </c>
      <c r="K444" s="133"/>
      <c r="L444" s="129" t="str">
        <f>IFERROR(VLOOKUP(D444,DB!A:I,9,0),"")</f>
        <v/>
      </c>
    </row>
    <row r="445" spans="1:12" ht="15" customHeight="1">
      <c r="A445" s="127"/>
      <c r="B445" s="127" t="str">
        <f>IFERROR(VLOOKUP(D445,DB!A:K,11,0),"")</f>
        <v/>
      </c>
      <c r="C445" s="128"/>
      <c r="D445" s="129"/>
      <c r="E445" s="130"/>
      <c r="F445" s="131"/>
      <c r="G445" s="132">
        <f ca="1">IFERROR(NOW()-F445,"")</f>
        <v>45939.734849537039</v>
      </c>
      <c r="H445" s="131"/>
      <c r="I445" s="127" t="str">
        <f>IFERROR(VLOOKUP(D445,DB!A:F,6,0),"")</f>
        <v/>
      </c>
      <c r="J445" s="127" t="str">
        <f>IFERROR(VLOOKUP(D445,DB!A:G,7,0),"")</f>
        <v/>
      </c>
      <c r="K445" s="133"/>
      <c r="L445" s="129" t="str">
        <f>IFERROR(VLOOKUP(D445,DB!A:I,9,0),"")</f>
        <v/>
      </c>
    </row>
    <row r="446" spans="1:12" ht="15" customHeight="1">
      <c r="A446" s="127"/>
      <c r="B446" s="127" t="str">
        <f>IFERROR(VLOOKUP(D446,DB!A:K,11,0),"")</f>
        <v/>
      </c>
      <c r="C446" s="128"/>
      <c r="D446" s="129"/>
      <c r="E446" s="130"/>
      <c r="F446" s="131"/>
      <c r="G446" s="132">
        <f ca="1">IFERROR(NOW()-F446,"")</f>
        <v>45939.734849537039</v>
      </c>
      <c r="H446" s="131"/>
      <c r="I446" s="127" t="str">
        <f>IFERROR(VLOOKUP(D446,DB!A:F,6,0),"")</f>
        <v/>
      </c>
      <c r="J446" s="127" t="str">
        <f>IFERROR(VLOOKUP(D446,DB!A:G,7,0),"")</f>
        <v/>
      </c>
      <c r="K446" s="133"/>
      <c r="L446" s="129" t="str">
        <f>IFERROR(VLOOKUP(D446,DB!A:I,9,0),"")</f>
        <v/>
      </c>
    </row>
    <row r="447" spans="1:12" ht="15" customHeight="1">
      <c r="A447" s="127"/>
      <c r="B447" s="127" t="str">
        <f>IFERROR(VLOOKUP(D447,DB!A:K,11,0),"")</f>
        <v/>
      </c>
      <c r="C447" s="128"/>
      <c r="D447" s="129"/>
      <c r="E447" s="130"/>
      <c r="F447" s="131"/>
      <c r="G447" s="132">
        <f ca="1">IFERROR(NOW()-F447,"")</f>
        <v>45939.734849537039</v>
      </c>
      <c r="H447" s="131"/>
      <c r="I447" s="127" t="str">
        <f>IFERROR(VLOOKUP(D447,DB!A:F,6,0),"")</f>
        <v/>
      </c>
      <c r="J447" s="127" t="str">
        <f>IFERROR(VLOOKUP(D447,DB!A:G,7,0),"")</f>
        <v/>
      </c>
      <c r="K447" s="133"/>
      <c r="L447" s="129" t="str">
        <f>IFERROR(VLOOKUP(D447,DB!A:I,9,0),"")</f>
        <v/>
      </c>
    </row>
    <row r="448" spans="1:12" ht="15" customHeight="1">
      <c r="A448" s="127"/>
      <c r="B448" s="127" t="str">
        <f>IFERROR(VLOOKUP(D448,DB!A:K,11,0),"")</f>
        <v/>
      </c>
      <c r="C448" s="128"/>
      <c r="D448" s="129"/>
      <c r="E448" s="130"/>
      <c r="F448" s="131"/>
      <c r="G448" s="132">
        <f ca="1">IFERROR(NOW()-F448,"")</f>
        <v>45939.734849537039</v>
      </c>
      <c r="H448" s="131"/>
      <c r="I448" s="127" t="str">
        <f>IFERROR(VLOOKUP(D448,DB!A:F,6,0),"")</f>
        <v/>
      </c>
      <c r="J448" s="127" t="str">
        <f>IFERROR(VLOOKUP(D448,DB!A:G,7,0),"")</f>
        <v/>
      </c>
      <c r="K448" s="133"/>
      <c r="L448" s="129" t="str">
        <f>IFERROR(VLOOKUP(D448,DB!A:I,9,0),"")</f>
        <v/>
      </c>
    </row>
    <row r="449" spans="1:12" ht="15" customHeight="1">
      <c r="A449" s="134"/>
      <c r="B449" s="134" t="str">
        <f>IFERROR(VLOOKUP(D449,DB!A:K,11,0),"")</f>
        <v/>
      </c>
      <c r="C449" s="135"/>
      <c r="D449" s="136"/>
      <c r="E449" s="137"/>
      <c r="F449" s="138"/>
      <c r="G449" s="139">
        <f ca="1">IFERROR(NOW()-F449,"")</f>
        <v>45939.734849537039</v>
      </c>
      <c r="H449" s="138"/>
      <c r="I449" s="134" t="str">
        <f>IFERROR(VLOOKUP(D449,DB!A:F,6,0),"")</f>
        <v/>
      </c>
      <c r="J449" s="134" t="str">
        <f>IFERROR(VLOOKUP(D449,DB!A:G,7,0),"")</f>
        <v/>
      </c>
      <c r="K449" s="140"/>
      <c r="L449" s="136" t="str">
        <f>IFERROR(VLOOKUP(D449,DB!A:I,9,0),"")</f>
        <v/>
      </c>
    </row>
  </sheetData>
  <dataValidations count="2">
    <dataValidation allowBlank="1" showInputMessage="1" showErrorMessage="1" sqref="E1" xr:uid="{A4F81451-56CC-4543-9497-104C4E44EE4B}"/>
    <dataValidation type="list" allowBlank="1" showInputMessage="1" showErrorMessage="1" sqref="E2:E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8"/>
  <sheetViews>
    <sheetView workbookViewId="0">
      <selection activeCell="F3" sqref="F3"/>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39064</v>
      </c>
      <c r="B2" s="37" t="str">
        <f>IFERROR(VLOOKUP(D2,DB!A:K,11,0),"")</f>
        <v>R5</v>
      </c>
      <c r="C2" s="37">
        <v>3</v>
      </c>
      <c r="D2" s="126" t="s">
        <v>36000</v>
      </c>
      <c r="E2" s="37" t="s">
        <v>38964</v>
      </c>
      <c r="F2" s="38">
        <v>45891.832060185188</v>
      </c>
      <c r="G2" s="163">
        <f ca="1">IFERROR(NOW()-F2,"")</f>
        <v>47.902789351850515</v>
      </c>
      <c r="H2" s="38">
        <v>45891.790393518517</v>
      </c>
      <c r="I2" s="37" t="str">
        <f>IFERROR(VLOOKUP(D2,DB!A:F,6,0),"")</f>
        <v>Generator-SG</v>
      </c>
      <c r="J2" s="37" t="str">
        <f>IFERROR(VLOOKUP(D2,DB!A:G,7,0),"")</f>
        <v>Vandalized</v>
      </c>
      <c r="K2" s="37" t="s">
        <v>39065</v>
      </c>
      <c r="L2" s="37" t="str">
        <f>IFERROR(VLOOKUP(D2,DB!A:I,9,0),"")</f>
        <v>Latis</v>
      </c>
      <c r="M2" s="125"/>
    </row>
    <row r="3" spans="1:13" ht="30.75">
      <c r="A3" s="37" t="s">
        <v>39066</v>
      </c>
      <c r="B3" s="37" t="str">
        <f>IFERROR(VLOOKUP(D3,DB!A:K,11,0),"")</f>
        <v>R5</v>
      </c>
      <c r="C3" s="37">
        <v>1</v>
      </c>
      <c r="D3" s="37" t="s">
        <v>31295</v>
      </c>
      <c r="E3" s="37" t="s">
        <v>39045</v>
      </c>
      <c r="F3" s="38">
        <v>45926.188877314817</v>
      </c>
      <c r="G3" s="163">
        <f t="shared" ref="G3" ca="1" si="0">IFERROR(NOW()-F3,"")</f>
        <v>13.54597222222219</v>
      </c>
      <c r="H3" s="38">
        <v>45926.158159722225</v>
      </c>
      <c r="I3" s="37" t="str">
        <f>IFERROR(VLOOKUP(D3,DB!A:F,6,0),"")</f>
        <v>SCECO</v>
      </c>
      <c r="J3" s="37" t="str">
        <f>IFERROR(VLOOKUP(D3,DB!A:G,7,0),"")</f>
        <v>Good</v>
      </c>
      <c r="K3" s="37" t="s">
        <v>39067</v>
      </c>
      <c r="L3" s="37" t="str">
        <f>IFERROR(VLOOKUP(D3,DB!A:I,9,0),"")</f>
        <v>Latis</v>
      </c>
      <c r="M3" s="125"/>
    </row>
    <row r="4" spans="1:13" ht="15">
      <c r="A4" s="37"/>
      <c r="B4" s="37" t="str">
        <f>IFERROR(VLOOKUP(D4,DB!A:K,11,0),"")</f>
        <v/>
      </c>
      <c r="C4" s="37"/>
      <c r="D4" s="126"/>
      <c r="E4" s="37"/>
      <c r="F4" s="38"/>
      <c r="G4" s="39">
        <f t="shared" ref="G4:G21" ca="1" si="1">IFERROR(NOW()-F4,"")</f>
        <v>45939.734849537039</v>
      </c>
      <c r="H4" s="38"/>
      <c r="I4" s="37" t="str">
        <f>IFERROR(VLOOKUP(D4,DB!A:F,6,0),"")</f>
        <v/>
      </c>
      <c r="J4" s="37" t="str">
        <f>IFERROR(VLOOKUP(D4,DB!A:G,7,0),"")</f>
        <v/>
      </c>
      <c r="K4" s="37"/>
      <c r="L4" s="37" t="str">
        <f>IFERROR(VLOOKUP(D4,DB!A:I,9,0),"")</f>
        <v/>
      </c>
    </row>
    <row r="5" spans="1:13" ht="15">
      <c r="A5" s="37"/>
      <c r="B5" s="37" t="str">
        <f>IFERROR(VLOOKUP(D5,DB!A:K,11,0),"")</f>
        <v/>
      </c>
      <c r="C5" s="37"/>
      <c r="D5" s="126"/>
      <c r="E5" s="37"/>
      <c r="F5" s="38"/>
      <c r="G5" s="39">
        <f t="shared" ca="1" si="1"/>
        <v>45939.734849537039</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45939.734849537039</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45939.734849537039</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1"/>
        <v>45939.734849537039</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1"/>
        <v>45939.734849537039</v>
      </c>
      <c r="H9" s="38"/>
      <c r="I9" s="37" t="str">
        <f>IFERROR(VLOOKUP(D9,DB!A:F,6,0),"")</f>
        <v/>
      </c>
      <c r="J9" s="37" t="str">
        <f>IFERROR(VLOOKUP(D9,DB!A:G,7,0),"")</f>
        <v/>
      </c>
      <c r="K9" s="37"/>
      <c r="L9" s="37" t="str">
        <f>IFERROR(VLOOKUP(D9,DB!A:I,9,0),"")</f>
        <v/>
      </c>
    </row>
    <row r="10" spans="1:13" ht="15">
      <c r="A10" s="37"/>
      <c r="B10" s="37" t="str">
        <f>IFERROR(VLOOKUP(D10,DB!A:K,11,0),"")</f>
        <v/>
      </c>
      <c r="C10" s="37"/>
      <c r="D10" s="126"/>
      <c r="E10" s="37"/>
      <c r="F10" s="38"/>
      <c r="G10" s="39">
        <f t="shared" ca="1" si="1"/>
        <v>45939.734849537039</v>
      </c>
      <c r="H10" s="38"/>
      <c r="I10" s="37" t="str">
        <f>IFERROR(VLOOKUP(D10,DB!A:F,6,0),"")</f>
        <v/>
      </c>
      <c r="J10" s="37" t="str">
        <f>IFERROR(VLOOKUP(D10,DB!A:G,7,0),"")</f>
        <v/>
      </c>
      <c r="K10" s="37"/>
      <c r="L10" s="37" t="str">
        <f>IFERROR(VLOOKUP(D10,DB!A:I,9,0),"")</f>
        <v/>
      </c>
    </row>
    <row r="11" spans="1:13" ht="15">
      <c r="A11" s="37"/>
      <c r="B11" s="37" t="str">
        <f>IFERROR(VLOOKUP(D11,DB!A:K,11,0),"")</f>
        <v/>
      </c>
      <c r="C11" s="37"/>
      <c r="D11" s="126"/>
      <c r="E11" s="37"/>
      <c r="F11" s="38"/>
      <c r="G11" s="39">
        <f t="shared" ca="1" si="1"/>
        <v>45939.734849537039</v>
      </c>
      <c r="H11" s="38"/>
      <c r="I11" s="37" t="str">
        <f>IFERROR(VLOOKUP(D11,DB!A:F,6,0),"")</f>
        <v/>
      </c>
      <c r="J11" s="37" t="str">
        <f>IFERROR(VLOOKUP(D11,DB!A:G,7,0),"")</f>
        <v/>
      </c>
      <c r="K11" s="37"/>
      <c r="L11" s="37" t="str">
        <f>IFERROR(VLOOKUP(D11,DB!A:I,9,0),"")</f>
        <v/>
      </c>
    </row>
    <row r="12" spans="1:13" ht="15">
      <c r="A12" s="37"/>
      <c r="B12" s="37" t="str">
        <f>IFERROR(VLOOKUP(D12,DB!A:K,11,0),"")</f>
        <v/>
      </c>
      <c r="C12" s="37"/>
      <c r="D12" s="126"/>
      <c r="E12" s="37"/>
      <c r="F12" s="38"/>
      <c r="G12" s="39">
        <f t="shared" ca="1" si="1"/>
        <v>45939.734849537039</v>
      </c>
      <c r="H12" s="38"/>
      <c r="I12" s="37" t="str">
        <f>IFERROR(VLOOKUP(D12,DB!A:F,6,0),"")</f>
        <v/>
      </c>
      <c r="J12" s="37" t="str">
        <f>IFERROR(VLOOKUP(D12,DB!A:G,7,0),"")</f>
        <v/>
      </c>
      <c r="K12" s="37"/>
      <c r="L12" s="37" t="str">
        <f>IFERROR(VLOOKUP(D12,DB!A:I,9,0),"")</f>
        <v/>
      </c>
    </row>
    <row r="13" spans="1:13" ht="15">
      <c r="A13" s="37"/>
      <c r="B13" s="37" t="str">
        <f>IFERROR(VLOOKUP(D13,DB!A:K,11,0),"")</f>
        <v/>
      </c>
      <c r="C13" s="37"/>
      <c r="D13" s="126"/>
      <c r="E13" s="37"/>
      <c r="F13" s="38"/>
      <c r="G13" s="39">
        <f t="shared" ca="1" si="1"/>
        <v>45939.734849537039</v>
      </c>
      <c r="H13" s="38"/>
      <c r="I13" s="37" t="str">
        <f>IFERROR(VLOOKUP(D13,DB!A:F,6,0),"")</f>
        <v/>
      </c>
      <c r="J13" s="37" t="str">
        <f>IFERROR(VLOOKUP(D13,DB!A:G,7,0),"")</f>
        <v/>
      </c>
      <c r="K13" s="37"/>
      <c r="L13" s="37" t="str">
        <f>IFERROR(VLOOKUP(D13,DB!A:I,9,0),"")</f>
        <v/>
      </c>
    </row>
    <row r="14" spans="1:13" ht="15">
      <c r="A14" s="37"/>
      <c r="B14" s="37" t="str">
        <f>IFERROR(VLOOKUP(D14,DB!A:K,11,0),"")</f>
        <v/>
      </c>
      <c r="C14" s="37"/>
      <c r="D14" s="126"/>
      <c r="E14" s="37"/>
      <c r="F14" s="38"/>
      <c r="G14" s="39">
        <f t="shared" ca="1" si="1"/>
        <v>45939.734849537039</v>
      </c>
      <c r="H14" s="38"/>
      <c r="I14" s="37" t="str">
        <f>IFERROR(VLOOKUP(D14,DB!A:F,6,0),"")</f>
        <v/>
      </c>
      <c r="J14" s="37" t="str">
        <f>IFERROR(VLOOKUP(D14,DB!A:G,7,0),"")</f>
        <v/>
      </c>
      <c r="K14" s="37"/>
      <c r="L14" s="37" t="str">
        <f>IFERROR(VLOOKUP(D14,DB!A:I,9,0),"")</f>
        <v/>
      </c>
    </row>
    <row r="15" spans="1:13" ht="15">
      <c r="A15" s="37"/>
      <c r="B15" s="37" t="str">
        <f>IFERROR(VLOOKUP(D15,DB!A:K,11,0),"")</f>
        <v/>
      </c>
      <c r="C15" s="37"/>
      <c r="D15" s="126"/>
      <c r="E15" s="37"/>
      <c r="F15" s="38"/>
      <c r="G15" s="39">
        <f t="shared" ca="1" si="1"/>
        <v>45939.734849537039</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1"/>
        <v>45939.734849537039</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1"/>
        <v>45939.734849537039</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1"/>
        <v>45939.734849537039</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1"/>
        <v>45939.734849537039</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1"/>
        <v>45939.734849537039</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1"/>
        <v>45939.734849537039</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ref="G22:G53" ca="1" si="2">IFERROR(NOW()-F22,"")</f>
        <v>45939.734849537039</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2"/>
        <v>45939.734849537039</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2"/>
        <v>45939.734849537039</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45939.734849537039</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45939.734849537039</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45939.734849537039</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45939.734849537039</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45939.734849537039</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45939.734849537039</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45939.734849537039</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45939.734849537039</v>
      </c>
      <c r="H32" s="38"/>
      <c r="I32" s="37" t="str">
        <f>IFERROR(VLOOKUP(D32,DB!A:F,6,0),"")</f>
        <v/>
      </c>
      <c r="J32" s="37" t="str">
        <f>IFERROR(VLOOKUP(D32,DB!A:G,7,0),"")</f>
        <v/>
      </c>
      <c r="K32" s="37"/>
      <c r="L32" s="37" t="str">
        <f>IFERROR(VLOOKUP(D32,DB!A:I,9,0),"")</f>
        <v/>
      </c>
    </row>
    <row r="33" spans="1:12" ht="15">
      <c r="A33" s="84"/>
      <c r="B33" s="84" t="str">
        <f>IFERROR(VLOOKUP(D33,DB!A:K,11,0),"")</f>
        <v/>
      </c>
      <c r="C33" s="84"/>
      <c r="D33" s="84"/>
      <c r="E33" s="84"/>
      <c r="F33" s="123"/>
      <c r="G33" s="124">
        <f t="shared" ca="1" si="2"/>
        <v>45939.734849537039</v>
      </c>
      <c r="H33" s="123"/>
      <c r="I33" s="84" t="str">
        <f>IFERROR(VLOOKUP(D33,DB!A:F,6,0),"")</f>
        <v/>
      </c>
      <c r="J33" s="84" t="str">
        <f>IFERROR(VLOOKUP(D33,DB!A:G,7,0),"")</f>
        <v/>
      </c>
      <c r="K33" s="84"/>
      <c r="L33" s="84" t="str">
        <f>IFERROR(VLOOKUP(D33,DB!A:I,9,0),"")</f>
        <v/>
      </c>
    </row>
    <row r="34" spans="1:12" ht="15">
      <c r="A34" s="37"/>
      <c r="B34" s="37" t="str">
        <f>IFERROR(VLOOKUP(D34,DB!A:K,11,0),"")</f>
        <v/>
      </c>
      <c r="C34" s="37"/>
      <c r="D34" s="37"/>
      <c r="E34" s="37"/>
      <c r="F34" s="38"/>
      <c r="G34" s="39">
        <f t="shared" ca="1" si="2"/>
        <v>45939.734849537039</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45939.734849537039</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45939.734849537039</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45939.734849537039</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45939.734849537039</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45939.734849537039</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45939.734849537039</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45939.734849537039</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2"/>
        <v>45939.734849537039</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2"/>
        <v>45939.734849537039</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2"/>
        <v>45939.734849537039</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2"/>
        <v>45939.734849537039</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2"/>
        <v>45939.734849537039</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2"/>
        <v>45939.734849537039</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2"/>
        <v>45939.734849537039</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2"/>
        <v>45939.734849537039</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2"/>
        <v>45939.734849537039</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2"/>
        <v>45939.734849537039</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2"/>
        <v>45939.734849537039</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2"/>
        <v>45939.734849537039</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ref="G54:G85" ca="1" si="3">IFERROR(NOW()-F54,"")</f>
        <v>45939.734849537039</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3"/>
        <v>45939.734849537039</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45939.734849537039</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45939.734849537039</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45939.734849537039</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45939.734849537039</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45939.734849537039</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3"/>
        <v>45939.734849537039</v>
      </c>
      <c r="H61" s="38"/>
      <c r="I61" s="37" t="str">
        <f>IFERROR(VLOOKUP(D61,DB!A:F,6,0),"")</f>
        <v/>
      </c>
      <c r="J61" s="37" t="str">
        <f>IFERROR(VLOOKUP(D61,DB!A:G,7,0),"")</f>
        <v/>
      </c>
      <c r="K61" s="37"/>
      <c r="L61" s="37" t="str">
        <f>IFERROR(VLOOKUP(D61,DB!A:I,9,0),"")</f>
        <v/>
      </c>
    </row>
    <row r="62" spans="1:12" ht="15">
      <c r="A62" s="84"/>
      <c r="B62" s="84" t="str">
        <f>IFERROR(VLOOKUP(D62,DB!A:K,11,0),"")</f>
        <v/>
      </c>
      <c r="C62" s="84"/>
      <c r="D62" s="84"/>
      <c r="E62" s="84"/>
      <c r="F62" s="123"/>
      <c r="G62" s="124">
        <f t="shared" ca="1" si="3"/>
        <v>45939.734849537039</v>
      </c>
      <c r="H62" s="123"/>
      <c r="I62" s="84" t="str">
        <f>IFERROR(VLOOKUP(D62,DB!A:F,6,0),"")</f>
        <v/>
      </c>
      <c r="J62" s="84" t="str">
        <f>IFERROR(VLOOKUP(D62,DB!A:G,7,0),"")</f>
        <v/>
      </c>
      <c r="K62" s="84"/>
      <c r="L62" s="84" t="str">
        <f>IFERROR(VLOOKUP(D62,DB!A:I,9,0),"")</f>
        <v/>
      </c>
    </row>
    <row r="63" spans="1:12" ht="15">
      <c r="A63" s="37"/>
      <c r="B63" s="37" t="str">
        <f>IFERROR(VLOOKUP(D63,DB!A:K,11,0),"")</f>
        <v/>
      </c>
      <c r="C63" s="37"/>
      <c r="D63" s="37"/>
      <c r="E63" s="37"/>
      <c r="F63" s="38"/>
      <c r="G63" s="39">
        <f t="shared" ca="1" si="3"/>
        <v>45939.734849537039</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45939.734849537039</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45939.734849537039</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45939.734849537039</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45939.734849537039</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45939.734849537039</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45939.734849537039</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45939.734849537039</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45939.734849537039</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45939.734849537039</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45939.734849537039</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3"/>
        <v>45939.734849537039</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3"/>
        <v>45939.734849537039</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3"/>
        <v>45939.734849537039</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3"/>
        <v>45939.734849537039</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3"/>
        <v>45939.734849537039</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3"/>
        <v>45939.734849537039</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3"/>
        <v>45939.734849537039</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3"/>
        <v>45939.734849537039</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3"/>
        <v>45939.734849537039</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3"/>
        <v>45939.734849537039</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3"/>
        <v>45939.734849537039</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3"/>
        <v>45939.734849537039</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ref="G86:G117" ca="1" si="4">IFERROR(NOW()-F86,"")</f>
        <v>45939.734849537039</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4"/>
        <v>45939.734849537039</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45939.734849537039</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45939.734849537039</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45939.734849537039</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45939.734849537039</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45939.734849537039</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45939.734849537039</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45939.734849537039</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45939.734849537039</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45939.734849537039</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45939.734849537039</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45939.734849537039</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45939.734849537039</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45939.734849537039</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45939.734849537039</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4"/>
        <v>45939.734849537039</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4"/>
        <v>45939.734849537039</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t="shared" ca="1" si="4"/>
        <v>45939.734849537039</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t="shared" ca="1" si="4"/>
        <v>45939.734849537039</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t="shared" ca="1" si="4"/>
        <v>45939.734849537039</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t="shared" ca="1" si="4"/>
        <v>45939.734849537039</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t="shared" ca="1" si="4"/>
        <v>45939.734849537039</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t="shared" ca="1" si="4"/>
        <v>45939.734849537039</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t="shared" ca="1" si="4"/>
        <v>45939.734849537039</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t="shared" ca="1" si="4"/>
        <v>45939.734849537039</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t="shared" ca="1" si="4"/>
        <v>45939.734849537039</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t="shared" ca="1" si="4"/>
        <v>45939.734849537039</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t="shared" ca="1" si="4"/>
        <v>45939.734849537039</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t="shared" ca="1" si="4"/>
        <v>45939.734849537039</v>
      </c>
      <c r="H115" s="38"/>
      <c r="I115" s="37" t="str">
        <f>IFERROR(VLOOKUP(D115,DB!A:F,6,0),"")</f>
        <v/>
      </c>
      <c r="J115" s="37" t="str">
        <f>IFERROR(VLOOKUP(D115,DB!A:G,7,0),"")</f>
        <v/>
      </c>
      <c r="K115" s="37"/>
      <c r="L115" s="37" t="str">
        <f>IFERROR(VLOOKUP(D115,DB!A:I,9,0),"")</f>
        <v/>
      </c>
    </row>
    <row r="116" spans="1:12" ht="15">
      <c r="A116" s="84"/>
      <c r="B116" s="84" t="str">
        <f>IFERROR(VLOOKUP(D116,DB!A:K,11,0),"")</f>
        <v/>
      </c>
      <c r="C116" s="84"/>
      <c r="D116" s="84"/>
      <c r="E116" s="84"/>
      <c r="F116" s="123"/>
      <c r="G116" s="124">
        <f t="shared" ca="1" si="4"/>
        <v>45939.734849537039</v>
      </c>
      <c r="H116" s="123"/>
      <c r="I116" s="84" t="str">
        <f>IFERROR(VLOOKUP(D116,DB!A:F,6,0),"")</f>
        <v/>
      </c>
      <c r="J116" s="84" t="str">
        <f>IFERROR(VLOOKUP(D116,DB!A:G,7,0),"")</f>
        <v/>
      </c>
      <c r="K116" s="84"/>
      <c r="L116" s="84" t="str">
        <f>IFERROR(VLOOKUP(D116,DB!A:I,9,0),"")</f>
        <v/>
      </c>
    </row>
    <row r="117" spans="1:12" ht="15"/>
    <row r="118" spans="1:12" ht="15"/>
    <row r="119" spans="1:12" ht="15"/>
    <row r="120" spans="1:12" ht="15"/>
    <row r="121" spans="1:12" ht="15"/>
    <row r="122" spans="1:12" ht="15"/>
    <row r="123" spans="1:12" ht="15"/>
    <row r="124" spans="1:12" ht="15"/>
    <row r="125" spans="1:12" ht="15"/>
    <row r="126" spans="1:12" ht="15"/>
    <row r="127" spans="1:12" ht="15"/>
    <row r="128" spans="1:12"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8" ht="15"/>
    <row r="779" ht="15"/>
    <row r="786" ht="15"/>
    <row r="789" ht="15"/>
    <row r="791" ht="15"/>
    <row r="794" ht="15"/>
    <row r="802" ht="15"/>
    <row r="803" ht="15"/>
    <row r="805" ht="15"/>
    <row r="806" ht="15"/>
    <row r="810" ht="15"/>
    <row r="811" ht="15"/>
    <row r="813" ht="15"/>
    <row r="814" ht="15"/>
    <row r="815" ht="15"/>
    <row r="816" ht="15"/>
    <row r="817" ht="15"/>
    <row r="818" ht="15"/>
    <row r="819" ht="15"/>
    <row r="820"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9" ht="15"/>
    <row r="850"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3" ht="15"/>
    <row r="874" ht="15"/>
    <row r="877" ht="15"/>
    <row r="915" ht="15"/>
    <row r="916" ht="15"/>
    <row r="918" ht="15"/>
    <row r="919" ht="15"/>
    <row r="920" ht="15"/>
    <row r="922" ht="15"/>
    <row r="923" ht="15"/>
    <row r="927" ht="15"/>
    <row r="928" ht="15"/>
    <row r="930" ht="15"/>
    <row r="931" ht="15"/>
    <row r="933" ht="15"/>
    <row r="934" ht="15"/>
    <row r="935" ht="15"/>
    <row r="936" ht="15"/>
    <row r="937" ht="15"/>
    <row r="938" ht="15"/>
    <row r="939" ht="15"/>
    <row r="940" ht="15"/>
    <row r="941" ht="15"/>
    <row r="943" ht="15"/>
    <row r="944" ht="15"/>
    <row r="946" ht="15"/>
    <row r="947"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6" ht="15"/>
    <row r="987" ht="15"/>
    <row r="989" ht="15"/>
    <row r="990" ht="15"/>
    <row r="991" ht="15"/>
    <row r="992" ht="15"/>
    <row r="993" ht="15"/>
    <row r="994" ht="15"/>
    <row r="995" ht="15"/>
    <row r="996" ht="15"/>
    <row r="998" ht="15"/>
    <row r="999" ht="15"/>
    <row r="1001" ht="15"/>
    <row r="1002" ht="15"/>
    <row r="1005" ht="15"/>
    <row r="1006" ht="15"/>
    <row r="1009" ht="15"/>
    <row r="1012" ht="15"/>
    <row r="1013" ht="15"/>
    <row r="1015" ht="15"/>
    <row r="1016" ht="15"/>
    <row r="1018" ht="15"/>
    <row r="1019" ht="15"/>
    <row r="1021" ht="15"/>
    <row r="1022" ht="15"/>
    <row r="1024" ht="15"/>
    <row r="1025" ht="15"/>
    <row r="1026" ht="15"/>
    <row r="1027" ht="15"/>
    <row r="1028" ht="15"/>
    <row r="1029" ht="15"/>
    <row r="1030" ht="15"/>
    <row r="1031" ht="15"/>
    <row r="1032" ht="15"/>
    <row r="1033" ht="15"/>
    <row r="1034" ht="15"/>
    <row r="1035" ht="15"/>
    <row r="1036" ht="15"/>
    <row r="1037" ht="15"/>
    <row r="1038" ht="15"/>
    <row r="1039" ht="15"/>
    <row r="1040" ht="15"/>
    <row r="1043" ht="15"/>
    <row r="1214" ht="15"/>
    <row r="1215" ht="15"/>
    <row r="1217" ht="15"/>
    <row r="1218" ht="15"/>
    <row r="1225" ht="15"/>
    <row r="1226" ht="15"/>
    <row r="1227" ht="15"/>
    <row r="1228" ht="15"/>
    <row r="1229" ht="15"/>
    <row r="1230" ht="15"/>
    <row r="1233" ht="15"/>
    <row r="1234" ht="15"/>
    <row r="1235" ht="15"/>
    <row r="1236" ht="15"/>
    <row r="1237" ht="15"/>
    <row r="1238" ht="15"/>
    <row r="1239" ht="15"/>
    <row r="1241" ht="15"/>
    <row r="1242" ht="15"/>
    <row r="1243" ht="15"/>
    <row r="1244" ht="15"/>
    <row r="1245" ht="15"/>
    <row r="1246" ht="15"/>
    <row r="1247" ht="15"/>
    <row r="1249" ht="15"/>
    <row r="1250" ht="15"/>
    <row r="1251" ht="15"/>
    <row r="1252" ht="15"/>
    <row r="1253" ht="15"/>
    <row r="1254" ht="15"/>
    <row r="1255" ht="15"/>
    <row r="1256" ht="15"/>
    <row r="1257" ht="15"/>
    <row r="1258" ht="15"/>
    <row r="1259" ht="15"/>
    <row r="1260" ht="15"/>
    <row r="1262" ht="15"/>
    <row r="1263" ht="15"/>
    <row r="1264" ht="15"/>
    <row r="1265" ht="15"/>
    <row r="1266" ht="15"/>
    <row r="1267" ht="15"/>
    <row r="1268" ht="15"/>
    <row r="1269" ht="15"/>
    <row r="1270" ht="15"/>
    <row r="1271" ht="15"/>
    <row r="1272" ht="15"/>
    <row r="1273" ht="15"/>
    <row r="1274" ht="15"/>
    <row r="1275" ht="15"/>
    <row r="1276" ht="15"/>
    <row r="1277" ht="15"/>
    <row r="1278" ht="15"/>
    <row r="1279" ht="15"/>
    <row r="1282" ht="15"/>
    <row r="1289" ht="15"/>
    <row r="1292" ht="15"/>
    <row r="1293" ht="15"/>
    <row r="1295" ht="15"/>
    <row r="1296" ht="15"/>
    <row r="1297" ht="15"/>
    <row r="1300" ht="15"/>
    <row r="1301" ht="15"/>
    <row r="1304" ht="15"/>
    <row r="1306" ht="15"/>
    <row r="1307" ht="15"/>
    <row r="1309" ht="15"/>
    <row r="1310" ht="15"/>
    <row r="1312" ht="15"/>
    <row r="1313" ht="15"/>
    <row r="1315" ht="15"/>
    <row r="1316" ht="15"/>
    <row r="1317" ht="15"/>
    <row r="1318" ht="15"/>
    <row r="1319" ht="15"/>
    <row r="1320" ht="15"/>
    <row r="1321" ht="15"/>
    <row r="1322" ht="15"/>
    <row r="1323" ht="15"/>
    <row r="1324" ht="15"/>
    <row r="1325" ht="15"/>
    <row r="1326" ht="15"/>
    <row r="1327" ht="15"/>
    <row r="1328" ht="15"/>
    <row r="1329" ht="15"/>
    <row r="1330" ht="15"/>
    <row r="1331" ht="15"/>
    <row r="1332" ht="15"/>
    <row r="1333" ht="15"/>
    <row r="1334" ht="15"/>
    <row r="1335" ht="15"/>
    <row r="1336" ht="15"/>
    <row r="1337" ht="15"/>
    <row r="1339" ht="15"/>
    <row r="1347" ht="15"/>
    <row r="1349" ht="15"/>
    <row r="1350" ht="15"/>
    <row r="1351" ht="15"/>
    <row r="1352" ht="15"/>
    <row r="1353" ht="15"/>
    <row r="1354" ht="15"/>
    <row r="1355" ht="15"/>
    <row r="1356" ht="15"/>
    <row r="1357" ht="15"/>
    <row r="1358" ht="15"/>
    <row r="1359" ht="15"/>
    <row r="1360" ht="15"/>
    <row r="1361" ht="15"/>
    <row r="1362" ht="15"/>
    <row r="1363" ht="15"/>
    <row r="1364" ht="15"/>
    <row r="1365" ht="15"/>
    <row r="1367" ht="15"/>
    <row r="1371" ht="15"/>
    <row r="1372" ht="15"/>
    <row r="1373" ht="15"/>
    <row r="1375" ht="15"/>
    <row r="1376" ht="15"/>
    <row r="1377" ht="15"/>
    <row r="1378" ht="15"/>
  </sheetData>
  <dataValidations count="2">
    <dataValidation allowBlank="1" showInputMessage="1" showErrorMessage="1" sqref="E1" xr:uid="{920C6338-E771-4DAE-8C89-92A9093EA4DE}"/>
    <dataValidation type="list" allowBlank="1" showInputMessage="1" showErrorMessage="1" sqref="E2:E11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05"/>
  <sheetViews>
    <sheetView workbookViewId="0">
      <selection activeCell="A6" sqref="A6:XFD6"/>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48" t="s">
        <v>39068</v>
      </c>
      <c r="B2" s="149" t="s">
        <v>5398</v>
      </c>
      <c r="C2" s="148">
        <v>1</v>
      </c>
      <c r="D2" s="149" t="s">
        <v>34463</v>
      </c>
      <c r="E2" s="148" t="s">
        <v>39069</v>
      </c>
      <c r="F2" s="150">
        <v>45926.772847222222</v>
      </c>
      <c r="G2" s="151">
        <f ca="1">IFERROR(NOW()-F2,"-")</f>
        <v>12.962002314816345</v>
      </c>
      <c r="H2" s="152">
        <v>45927.449074074102</v>
      </c>
      <c r="I2" s="149" t="str">
        <f>IFERROR(VLOOKUP(D2,DB!A:F,6,0),"")</f>
        <v>SCECO</v>
      </c>
      <c r="J2" s="149" t="str">
        <f>IFERROR(VLOOKUP(D2,DB!A:G,7,0),"")</f>
        <v>Weak</v>
      </c>
      <c r="K2" s="148" t="s">
        <v>39070</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39071</v>
      </c>
      <c r="B3" s="149" t="str">
        <f>IFERROR(VLOOKUP(D3,DB!A:K,11,0),"")</f>
        <v>R6</v>
      </c>
      <c r="C3" s="148">
        <v>1</v>
      </c>
      <c r="D3" s="149" t="s">
        <v>34282</v>
      </c>
      <c r="E3" s="148" t="s">
        <v>38964</v>
      </c>
      <c r="F3" s="152">
        <v>45939.529062499998</v>
      </c>
      <c r="G3" s="151">
        <f ca="1">IFERROR(NOW()-F3,"-")</f>
        <v>0.20578703704086365</v>
      </c>
      <c r="H3" s="152">
        <v>45927.987534722219</v>
      </c>
      <c r="I3" s="149" t="str">
        <f>IFERROR(VLOOKUP(D3,DB!A:F,6,0),"")</f>
        <v>SCECO</v>
      </c>
      <c r="J3" s="149" t="str">
        <f>IFERROR(VLOOKUP(D3,DB!A:G,7,0),"")</f>
        <v>Vandalized</v>
      </c>
      <c r="K3" s="148" t="s">
        <v>39072</v>
      </c>
      <c r="L3" s="149" t="str">
        <f>IFERROR(VLOOKUP(D3,DB!A:I,9,0),"")</f>
        <v>Latis</v>
      </c>
    </row>
    <row r="4" spans="1:16383" ht="31.5" customHeight="1">
      <c r="A4" s="148" t="s">
        <v>39073</v>
      </c>
      <c r="B4" s="149" t="s">
        <v>5398</v>
      </c>
      <c r="C4" s="148">
        <v>1</v>
      </c>
      <c r="D4" s="149" t="s">
        <v>32861</v>
      </c>
      <c r="E4" s="148" t="s">
        <v>39069</v>
      </c>
      <c r="F4" s="150">
        <v>45933.880972222221</v>
      </c>
      <c r="G4" s="151">
        <f ca="1">IFERROR(NOW()-F4,"-")</f>
        <v>5.8538773148175096</v>
      </c>
      <c r="H4" s="152">
        <v>45929.455266203702</v>
      </c>
      <c r="I4" s="149" t="str">
        <f>IFERROR(VLOOKUP(D4,DB!A:F,6,0),"")</f>
        <v>SCECO</v>
      </c>
      <c r="J4" s="149" t="str">
        <f>IFERROR(VLOOKUP(D4,DB!A:G,7,0),"")</f>
        <v>In progress</v>
      </c>
      <c r="K4" s="148" t="s">
        <v>39070</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39074</v>
      </c>
      <c r="B5" s="149" t="s">
        <v>5398</v>
      </c>
      <c r="C5" s="148">
        <v>1</v>
      </c>
      <c r="D5" s="149" t="s">
        <v>33408</v>
      </c>
      <c r="E5" s="148" t="s">
        <v>38964</v>
      </c>
      <c r="F5" s="150">
        <v>45934.942245370374</v>
      </c>
      <c r="G5" s="151">
        <f ca="1">IFERROR(NOW()-F5,"-")</f>
        <v>4.7926041666651145</v>
      </c>
      <c r="H5" s="152">
        <v>45934.470231481479</v>
      </c>
      <c r="I5" s="149" t="str">
        <f>IFERROR(VLOOKUP(D5,DB!A:F,6,0),"")</f>
        <v>SCECO</v>
      </c>
      <c r="J5" s="149" t="str">
        <f>IFERROR(VLOOKUP(D5,DB!A:G,7,0),"")</f>
        <v>Dead</v>
      </c>
      <c r="K5" s="148" t="s">
        <v>39070</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6" t="s">
        <v>39075</v>
      </c>
      <c r="B6" s="156" t="str">
        <f>IFERROR(VLOOKUP(D6,DB!A:K,11,0),"")</f>
        <v>R6</v>
      </c>
      <c r="C6" s="156">
        <v>2</v>
      </c>
      <c r="D6" s="156" t="s">
        <v>32685</v>
      </c>
      <c r="E6" s="156" t="s">
        <v>38964</v>
      </c>
      <c r="F6" s="161">
        <v>45939.637326388889</v>
      </c>
      <c r="G6" s="151">
        <f ca="1">IFERROR(NOW()-F6,"-")</f>
        <v>9.7523148149775807E-2</v>
      </c>
      <c r="H6" s="161">
        <v>45939.632824074077</v>
      </c>
      <c r="I6" s="156" t="str">
        <f>IFERROR(VLOOKUP(D6,DB!A:F,6,0),"")</f>
        <v>SCECO</v>
      </c>
      <c r="J6" s="156" t="str">
        <f>IFERROR(VLOOKUP(D6,DB!A:G,7,0),"")</f>
        <v>Dead</v>
      </c>
      <c r="K6" s="156" t="s">
        <v>39076</v>
      </c>
      <c r="L6" s="156" t="str">
        <f>IFERROR(VLOOKUP(D6,DB!A:I,9,0),"")</f>
        <v>Latis</v>
      </c>
    </row>
    <row r="7" spans="1:16383" ht="31.5" customHeight="1">
      <c r="A7" s="156" t="s">
        <v>39077</v>
      </c>
      <c r="B7" s="156" t="str">
        <f>IFERROR(VLOOKUP(D7,DB!A:K,11,0),"")</f>
        <v>R6</v>
      </c>
      <c r="C7" s="156">
        <v>1</v>
      </c>
      <c r="D7" s="156" t="s">
        <v>34746</v>
      </c>
      <c r="E7" s="156" t="s">
        <v>39045</v>
      </c>
      <c r="F7" s="156"/>
      <c r="G7" s="151">
        <f ca="1">IFERROR(NOW()-F7,"-")</f>
        <v>45939.734849537039</v>
      </c>
      <c r="H7" s="161">
        <v>45939.692777777775</v>
      </c>
      <c r="I7" s="156" t="str">
        <f>IFERROR(VLOOKUP(D7,DB!A:F,6,0),"")</f>
        <v>Generator-SG</v>
      </c>
      <c r="J7" s="156" t="str">
        <f>IFERROR(VLOOKUP(D7,DB!A:G,7,0),"")</f>
        <v>Vandalized</v>
      </c>
      <c r="K7" s="156" t="s">
        <v>39078</v>
      </c>
      <c r="L7" s="156" t="str">
        <f>IFERROR(VLOOKUP(D7,DB!A:I,9,0),"")</f>
        <v>Latis</v>
      </c>
    </row>
    <row r="8" spans="1:16383" ht="31.5" customHeight="1">
      <c r="A8" s="156" t="s">
        <v>39079</v>
      </c>
      <c r="B8" s="156" t="str">
        <f>IFERROR(VLOOKUP(D8,DB!A:K,11,0),"")</f>
        <v>R6</v>
      </c>
      <c r="C8" s="156">
        <v>1</v>
      </c>
      <c r="D8" s="156" t="s">
        <v>32951</v>
      </c>
      <c r="E8" s="156" t="s">
        <v>38964</v>
      </c>
      <c r="F8" s="156"/>
      <c r="G8" s="151">
        <f ca="1">IFERROR(NOW()-F8,"-")</f>
        <v>45939.734849537039</v>
      </c>
      <c r="H8" s="161">
        <v>45939.703657407408</v>
      </c>
      <c r="I8" s="156" t="str">
        <f>IFERROR(VLOOKUP(D8,DB!A:F,6,0),"")</f>
        <v>SCECO</v>
      </c>
      <c r="J8" s="156" t="str">
        <f>IFERROR(VLOOKUP(D8,DB!A:G,7,0),"")</f>
        <v>Dead+No BB Design</v>
      </c>
      <c r="K8" s="156" t="s">
        <v>39080</v>
      </c>
      <c r="L8" s="156" t="str">
        <f>IFERROR(VLOOKUP(D8,DB!A:I,9,0),"")</f>
        <v>Latis</v>
      </c>
    </row>
    <row r="9" spans="1:16383" ht="31.5" customHeight="1">
      <c r="A9" s="156"/>
      <c r="B9" s="156" t="str">
        <f>IFERROR(VLOOKUP(D9,DB!A:K,11,0),"")</f>
        <v/>
      </c>
      <c r="C9" s="156"/>
      <c r="D9" s="156"/>
      <c r="E9" s="156"/>
      <c r="F9" s="156"/>
      <c r="G9" s="151">
        <f ca="1">IFERROR(NOW()-F9,"-")</f>
        <v>45939.734849537039</v>
      </c>
      <c r="H9" s="156"/>
      <c r="I9" s="156" t="str">
        <f>IFERROR(VLOOKUP(D9,DB!A:F,6,0),"")</f>
        <v/>
      </c>
      <c r="J9" s="156" t="str">
        <f>IFERROR(VLOOKUP(D9,DB!A:G,7,0),"")</f>
        <v/>
      </c>
      <c r="K9" s="156"/>
      <c r="L9" s="156" t="str">
        <f>IFERROR(VLOOKUP(D9,DB!A:I,9,0),"")</f>
        <v/>
      </c>
    </row>
    <row r="10" spans="1:16383" ht="31.5" customHeight="1">
      <c r="A10" s="156"/>
      <c r="B10" s="156" t="str">
        <f>IFERROR(VLOOKUP(D10,DB!A:K,11,0),"")</f>
        <v/>
      </c>
      <c r="C10" s="156"/>
      <c r="D10" s="165"/>
      <c r="E10" s="156"/>
      <c r="F10" s="156"/>
      <c r="G10" s="151">
        <f ca="1">IFERROR(NOW()-F10,"-")</f>
        <v>45939.734849537039</v>
      </c>
      <c r="H10" s="156"/>
      <c r="I10" s="156" t="str">
        <f>IFERROR(VLOOKUP(D10,DB!A:F,6,0),"")</f>
        <v/>
      </c>
      <c r="J10" s="156" t="str">
        <f>IFERROR(VLOOKUP(D10,DB!A:G,7,0),"")</f>
        <v/>
      </c>
      <c r="K10" s="156"/>
      <c r="L10" s="156" t="str">
        <f>IFERROR(VLOOKUP(D10,DB!A:I,9,0),"")</f>
        <v/>
      </c>
    </row>
    <row r="11" spans="1:16383" ht="31.5" customHeight="1">
      <c r="A11" s="156"/>
      <c r="B11" s="156" t="str">
        <f>IFERROR(VLOOKUP(D11,DB!A:K,11,0),"")</f>
        <v/>
      </c>
      <c r="C11" s="156"/>
      <c r="D11" s="156"/>
      <c r="E11" s="156"/>
      <c r="F11" s="156"/>
      <c r="G11" s="151">
        <f ca="1">IFERROR(NOW()-F11,"-")</f>
        <v>45939.734849537039</v>
      </c>
      <c r="H11" s="156"/>
      <c r="I11" s="156" t="str">
        <f>IFERROR(VLOOKUP(D11,DB!A:F,6,0),"")</f>
        <v/>
      </c>
      <c r="J11" s="156" t="str">
        <f>IFERROR(VLOOKUP(D11,DB!A:G,7,0),"")</f>
        <v/>
      </c>
      <c r="K11" s="156"/>
      <c r="L11" s="156" t="str">
        <f>IFERROR(VLOOKUP(D11,DB!A:I,9,0),"")</f>
        <v/>
      </c>
    </row>
    <row r="12" spans="1:16383" ht="31.5" customHeight="1">
      <c r="A12" s="156"/>
      <c r="B12" s="156" t="str">
        <f>IFERROR(VLOOKUP(D12,DB!A:K,11,0),"")</f>
        <v/>
      </c>
      <c r="C12" s="156"/>
      <c r="D12" s="164"/>
      <c r="E12" s="156"/>
      <c r="F12" s="156"/>
      <c r="G12" s="151">
        <f ca="1">IFERROR(NOW()-F12,"-")</f>
        <v>45939.734849537039</v>
      </c>
      <c r="H12" s="156"/>
      <c r="I12" s="156" t="str">
        <f>IFERROR(VLOOKUP(D12,DB!A:F,6,0),"")</f>
        <v/>
      </c>
      <c r="J12" s="156" t="str">
        <f>IFERROR(VLOOKUP(D12,DB!A:G,7,0),"")</f>
        <v/>
      </c>
      <c r="K12" s="156"/>
      <c r="L12" s="156" t="str">
        <f>IFERROR(VLOOKUP(D12,DB!A:I,9,0),"")</f>
        <v/>
      </c>
    </row>
    <row r="13" spans="1:16383" ht="31.5" customHeight="1">
      <c r="A13" s="156"/>
      <c r="B13" s="156" t="str">
        <f>IFERROR(VLOOKUP(D13,DB!A:K,11,0),"")</f>
        <v/>
      </c>
      <c r="C13" s="156"/>
      <c r="D13" s="156"/>
      <c r="E13" s="156"/>
      <c r="F13" s="156"/>
      <c r="G13" s="151">
        <f ca="1">IFERROR(NOW()-F13,"-")</f>
        <v>45939.734849537039</v>
      </c>
      <c r="H13" s="156"/>
      <c r="I13" s="156" t="str">
        <f>IFERROR(VLOOKUP(D13,DB!A:F,6,0),"")</f>
        <v/>
      </c>
      <c r="J13" s="156" t="str">
        <f>IFERROR(VLOOKUP(D13,DB!A:G,7,0),"")</f>
        <v/>
      </c>
      <c r="K13" s="156"/>
      <c r="L13" s="156" t="str">
        <f>IFERROR(VLOOKUP(D13,DB!A:I,9,0),"")</f>
        <v/>
      </c>
    </row>
    <row r="14" spans="1:16383" ht="31.5" customHeight="1">
      <c r="A14" s="156"/>
      <c r="B14" s="156" t="str">
        <f>IFERROR(VLOOKUP(D14,DB!A:K,11,0),"")</f>
        <v/>
      </c>
      <c r="C14" s="156"/>
      <c r="D14" s="156"/>
      <c r="E14" s="156"/>
      <c r="F14" s="156"/>
      <c r="G14" s="151">
        <f ca="1">IFERROR(NOW()-F14,"-")</f>
        <v>45939.734849537039</v>
      </c>
      <c r="H14" s="156"/>
      <c r="I14" s="156" t="str">
        <f>IFERROR(VLOOKUP(D14,DB!A:F,6,0),"")</f>
        <v/>
      </c>
      <c r="J14" s="156" t="str">
        <f>IFERROR(VLOOKUP(D14,DB!A:G,7,0),"")</f>
        <v/>
      </c>
      <c r="K14" s="156"/>
      <c r="L14" s="156" t="str">
        <f>IFERROR(VLOOKUP(D14,DB!A:I,9,0),"")</f>
        <v/>
      </c>
    </row>
    <row r="15" spans="1:16383" ht="31.5" customHeight="1">
      <c r="A15" s="156"/>
      <c r="B15" s="156" t="str">
        <f>IFERROR(VLOOKUP(D15,DB!A:K,11,0),"")</f>
        <v/>
      </c>
      <c r="C15" s="156"/>
      <c r="D15" s="156"/>
      <c r="E15" s="156"/>
      <c r="F15" s="156"/>
      <c r="G15" s="151">
        <f ca="1">IFERROR(NOW()-F15,"-")</f>
        <v>45939.734849537039</v>
      </c>
      <c r="H15" s="156"/>
      <c r="I15" s="156" t="str">
        <f>IFERROR(VLOOKUP(D15,DB!A:F,6,0),"")</f>
        <v/>
      </c>
      <c r="J15" s="156" t="str">
        <f>IFERROR(VLOOKUP(D15,DB!A:G,7,0),"")</f>
        <v/>
      </c>
      <c r="K15" s="156"/>
      <c r="L15" s="156" t="str">
        <f>IFERROR(VLOOKUP(D15,DB!A:I,9,0),"")</f>
        <v/>
      </c>
    </row>
    <row r="16" spans="1:16383" ht="31.5" customHeight="1">
      <c r="A16" s="156"/>
      <c r="B16" s="156" t="str">
        <f>IFERROR(VLOOKUP(D16,DB!A:K,11,0),"")</f>
        <v/>
      </c>
      <c r="C16" s="156"/>
      <c r="D16" s="156"/>
      <c r="E16" s="156"/>
      <c r="F16" s="156"/>
      <c r="G16" s="151">
        <f ca="1">IFERROR(NOW()-F16,"-")</f>
        <v>45939.734849537039</v>
      </c>
      <c r="H16" s="156"/>
      <c r="I16" s="156" t="str">
        <f>IFERROR(VLOOKUP(D16,DB!A:F,6,0),"")</f>
        <v/>
      </c>
      <c r="J16" s="156" t="str">
        <f>IFERROR(VLOOKUP(D16,DB!A:G,7,0),"")</f>
        <v/>
      </c>
      <c r="K16" s="156"/>
      <c r="L16" s="156" t="str">
        <f>IFERROR(VLOOKUP(D16,DB!A:I,9,0),"")</f>
        <v/>
      </c>
    </row>
    <row r="17" spans="1:12" ht="31.5" customHeight="1">
      <c r="A17" s="156"/>
      <c r="B17" s="156" t="str">
        <f>IFERROR(VLOOKUP(D17,DB!A:K,11,0),"")</f>
        <v/>
      </c>
      <c r="C17" s="156"/>
      <c r="D17" s="156"/>
      <c r="E17" s="156"/>
      <c r="F17" s="156"/>
      <c r="G17" s="151">
        <f ca="1">IFERROR(NOW()-F17,"-")</f>
        <v>45939.734849537039</v>
      </c>
      <c r="H17" s="156"/>
      <c r="I17" s="156" t="str">
        <f>IFERROR(VLOOKUP(D17,DB!A:F,6,0),"")</f>
        <v/>
      </c>
      <c r="J17" s="156" t="str">
        <f>IFERROR(VLOOKUP(D17,DB!A:G,7,0),"")</f>
        <v/>
      </c>
      <c r="K17" s="156"/>
      <c r="L17" s="156" t="str">
        <f>IFERROR(VLOOKUP(D17,DB!A:I,9,0),"")</f>
        <v/>
      </c>
    </row>
    <row r="18" spans="1:12" ht="31.5" customHeight="1">
      <c r="A18" s="110"/>
      <c r="B18" s="157" t="str">
        <f>IFERROR(VLOOKUP(D18,DB!A:K,11,0),"")</f>
        <v/>
      </c>
      <c r="C18" s="157"/>
      <c r="D18" s="157"/>
      <c r="E18" s="158"/>
      <c r="F18" s="113"/>
      <c r="G18" s="151">
        <f ca="1">IFERROR(NOW()-F18,"-")</f>
        <v>45939.734849537039</v>
      </c>
      <c r="H18" s="113"/>
      <c r="I18" s="157" t="str">
        <f>IFERROR(VLOOKUP(D18,DB!A:F,6,0),"")</f>
        <v/>
      </c>
      <c r="J18" s="157" t="str">
        <f>IFERROR(VLOOKUP(D18,DB!A:G,7,0),"")</f>
        <v/>
      </c>
      <c r="K18" s="160"/>
      <c r="L18" s="158" t="str">
        <f>IFERROR(VLOOKUP(D18,DB!A:I,9,0),"")</f>
        <v/>
      </c>
    </row>
    <row r="19" spans="1:12" ht="31.5" customHeight="1">
      <c r="A19" s="110"/>
      <c r="B19" s="157" t="str">
        <f>IFERROR(VLOOKUP(D19,DB!A:K,11,0),"")</f>
        <v/>
      </c>
      <c r="C19" s="157"/>
      <c r="D19" s="157"/>
      <c r="E19" s="158"/>
      <c r="F19" s="113"/>
      <c r="G19" s="151">
        <f ca="1">IFERROR(NOW()-F19,"-")</f>
        <v>45939.734849537039</v>
      </c>
      <c r="H19" s="113"/>
      <c r="I19" s="157" t="str">
        <f>IFERROR(VLOOKUP(D19,DB!A:F,6,0),"")</f>
        <v/>
      </c>
      <c r="J19" s="157" t="str">
        <f>IFERROR(VLOOKUP(D19,DB!A:G,7,0),"")</f>
        <v/>
      </c>
      <c r="K19" s="160"/>
      <c r="L19" s="158" t="str">
        <f>IFERROR(VLOOKUP(D19,DB!A:I,9,0),"")</f>
        <v/>
      </c>
    </row>
    <row r="20" spans="1:12" ht="31.5" customHeight="1">
      <c r="A20" s="110"/>
      <c r="B20" s="157" t="str">
        <f>IFERROR(VLOOKUP(D20,DB!A:K,11,0),"")</f>
        <v/>
      </c>
      <c r="C20" s="157"/>
      <c r="D20" s="157"/>
      <c r="E20" s="158"/>
      <c r="F20" s="113"/>
      <c r="G20" s="151">
        <f ca="1">IFERROR(NOW()-F20,"-")</f>
        <v>45939.734849537039</v>
      </c>
      <c r="H20" s="113"/>
      <c r="I20" s="157" t="str">
        <f>IFERROR(VLOOKUP(D20,DB!A:F,6,0),"")</f>
        <v/>
      </c>
      <c r="J20" s="157" t="str">
        <f>IFERROR(VLOOKUP(D20,DB!A:G,7,0),"")</f>
        <v/>
      </c>
      <c r="K20" s="160"/>
      <c r="L20" s="158" t="str">
        <f>IFERROR(VLOOKUP(D20,DB!A:I,9,0),"")</f>
        <v/>
      </c>
    </row>
    <row r="21" spans="1:12" ht="31.5" customHeight="1">
      <c r="A21" s="110"/>
      <c r="B21" s="157" t="str">
        <f>IFERROR(VLOOKUP(D21,DB!A:K,11,0),"")</f>
        <v/>
      </c>
      <c r="C21" s="157"/>
      <c r="D21" s="157"/>
      <c r="E21" s="158"/>
      <c r="F21" s="113"/>
      <c r="G21" s="151">
        <f ca="1">IFERROR(NOW()-F21,"-")</f>
        <v>45939.734849537039</v>
      </c>
      <c r="H21" s="113"/>
      <c r="I21" s="157" t="str">
        <f>IFERROR(VLOOKUP(D21,DB!A:F,6,0),"")</f>
        <v/>
      </c>
      <c r="J21" s="157" t="str">
        <f>IFERROR(VLOOKUP(D21,DB!A:G,7,0),"")</f>
        <v/>
      </c>
      <c r="K21" s="160"/>
      <c r="L21" s="158" t="str">
        <f>IFERROR(VLOOKUP(D21,DB!A:I,9,0),"")</f>
        <v/>
      </c>
    </row>
    <row r="22" spans="1:12" ht="31.5" customHeight="1">
      <c r="A22" s="110"/>
      <c r="B22" s="157" t="str">
        <f>IFERROR(VLOOKUP(D22,DB!A:K,11,0),"")</f>
        <v/>
      </c>
      <c r="C22" s="157"/>
      <c r="D22" s="157"/>
      <c r="E22" s="158"/>
      <c r="F22" s="113"/>
      <c r="G22" s="151">
        <f ca="1">IFERROR(NOW()-F22,"-")</f>
        <v>45939.734849537039</v>
      </c>
      <c r="H22" s="113"/>
      <c r="I22" s="157" t="str">
        <f>IFERROR(VLOOKUP(D22,DB!A:F,6,0),"")</f>
        <v/>
      </c>
      <c r="J22" s="157" t="str">
        <f>IFERROR(VLOOKUP(D22,DB!A:G,7,0),"")</f>
        <v/>
      </c>
      <c r="K22" s="160"/>
      <c r="L22" s="158" t="str">
        <f>IFERROR(VLOOKUP(D22,DB!A:I,9,0),"")</f>
        <v/>
      </c>
    </row>
    <row r="23" spans="1:12" ht="31.5" customHeight="1">
      <c r="A23" s="110"/>
      <c r="B23" s="157" t="str">
        <f>IFERROR(VLOOKUP(D23,DB!A:K,11,0),"")</f>
        <v/>
      </c>
      <c r="C23" s="157"/>
      <c r="D23" s="157"/>
      <c r="E23" s="158"/>
      <c r="F23" s="113"/>
      <c r="G23" s="159">
        <f ca="1">IFERROR(NOW()-F23,"-")</f>
        <v>45939.734849537039</v>
      </c>
      <c r="H23" s="113"/>
      <c r="I23" s="157" t="str">
        <f>IFERROR(VLOOKUP(D23,DB!A:F,6,0),"")</f>
        <v/>
      </c>
      <c r="J23" s="157" t="str">
        <f>IFERROR(VLOOKUP(D23,DB!A:G,7,0),"")</f>
        <v/>
      </c>
      <c r="K23" s="160"/>
      <c r="L23" s="158" t="str">
        <f>IFERROR(VLOOKUP(D23,DB!A:I,9,0),"")</f>
        <v/>
      </c>
    </row>
    <row r="24" spans="1:12" ht="31.5" customHeight="1">
      <c r="A24" s="110"/>
      <c r="B24" s="157" t="str">
        <f>IFERROR(VLOOKUP(D24,DB!A:K,11,0),"")</f>
        <v/>
      </c>
      <c r="C24" s="157"/>
      <c r="D24" s="157"/>
      <c r="E24" s="158"/>
      <c r="F24" s="113"/>
      <c r="G24" s="159">
        <f ca="1">IFERROR(NOW()-F24,"-")</f>
        <v>45939.734849537039</v>
      </c>
      <c r="H24" s="113"/>
      <c r="I24" s="157" t="str">
        <f>IFERROR(VLOOKUP(D24,DB!A:F,6,0),"")</f>
        <v/>
      </c>
      <c r="J24" s="157" t="str">
        <f>IFERROR(VLOOKUP(D24,DB!A:G,7,0),"")</f>
        <v/>
      </c>
      <c r="K24" s="160"/>
      <c r="L24" s="158" t="str">
        <f>IFERROR(VLOOKUP(D24,DB!A:I,9,0),"")</f>
        <v/>
      </c>
    </row>
    <row r="25" spans="1:12" ht="31.5" customHeight="1">
      <c r="A25" s="110"/>
      <c r="B25" s="157" t="str">
        <f>IFERROR(VLOOKUP(D25,DB!A:K,11,0),"")</f>
        <v/>
      </c>
      <c r="C25" s="157"/>
      <c r="D25" s="157"/>
      <c r="E25" s="158"/>
      <c r="F25" s="113"/>
      <c r="G25" s="159">
        <f ca="1">IFERROR(NOW()-F25,"-")</f>
        <v>45939.734849537039</v>
      </c>
      <c r="H25" s="113"/>
      <c r="I25" s="157" t="str">
        <f>IFERROR(VLOOKUP(D25,DB!A:F,6,0),"")</f>
        <v/>
      </c>
      <c r="J25" s="157" t="str">
        <f>IFERROR(VLOOKUP(D25,DB!A:G,7,0),"")</f>
        <v/>
      </c>
      <c r="K25" s="160"/>
      <c r="L25" s="158" t="str">
        <f>IFERROR(VLOOKUP(D25,DB!A:I,9,0),"")</f>
        <v/>
      </c>
    </row>
    <row r="26" spans="1:12" ht="31.5" customHeight="1">
      <c r="A26" s="110"/>
      <c r="B26" s="157" t="str">
        <f>IFERROR(VLOOKUP(D26,DB!A:K,11,0),"")</f>
        <v/>
      </c>
      <c r="C26" s="157"/>
      <c r="D26" s="157"/>
      <c r="E26" s="158"/>
      <c r="F26" s="113"/>
      <c r="G26" s="159">
        <f ca="1">IFERROR(NOW()-F26,"-")</f>
        <v>45939.734849537039</v>
      </c>
      <c r="H26" s="113"/>
      <c r="I26" s="157" t="str">
        <f>IFERROR(VLOOKUP(D26,DB!A:F,6,0),"")</f>
        <v/>
      </c>
      <c r="J26" s="157" t="str">
        <f>IFERROR(VLOOKUP(D26,DB!A:G,7,0),"")</f>
        <v/>
      </c>
      <c r="K26" s="160"/>
      <c r="L26" s="158" t="str">
        <f>IFERROR(VLOOKUP(D26,DB!A:I,9,0),"")</f>
        <v/>
      </c>
    </row>
    <row r="27" spans="1:12" ht="31.5" customHeight="1">
      <c r="A27" s="110"/>
      <c r="B27" s="157" t="str">
        <f>IFERROR(VLOOKUP(D27,DB!A:K,11,0),"")</f>
        <v/>
      </c>
      <c r="C27" s="157"/>
      <c r="D27" s="157"/>
      <c r="E27" s="158"/>
      <c r="F27" s="113"/>
      <c r="G27" s="159">
        <f ca="1">IFERROR(NOW()-F27,"-")</f>
        <v>45939.734849537039</v>
      </c>
      <c r="H27" s="113"/>
      <c r="I27" s="157" t="str">
        <f>IFERROR(VLOOKUP(D27,DB!A:F,6,0),"")</f>
        <v/>
      </c>
      <c r="J27" s="157" t="str">
        <f>IFERROR(VLOOKUP(D27,DB!A:G,7,0),"")</f>
        <v/>
      </c>
      <c r="K27" s="160"/>
      <c r="L27" s="158" t="str">
        <f>IFERROR(VLOOKUP(D27,DB!A:I,9,0),"")</f>
        <v/>
      </c>
    </row>
    <row r="28" spans="1:12" ht="31.5" customHeight="1">
      <c r="A28" s="110"/>
      <c r="B28" s="157" t="str">
        <f>IFERROR(VLOOKUP(D28,DB!A:K,11,0),"")</f>
        <v/>
      </c>
      <c r="C28" s="157"/>
      <c r="D28" s="157"/>
      <c r="E28" s="158"/>
      <c r="F28" s="113"/>
      <c r="G28" s="159">
        <f ca="1">IFERROR(NOW()-F28,"-")</f>
        <v>45939.734849537039</v>
      </c>
      <c r="H28" s="113"/>
      <c r="I28" s="157" t="str">
        <f>IFERROR(VLOOKUP(D28,DB!A:F,6,0),"")</f>
        <v/>
      </c>
      <c r="J28" s="157" t="str">
        <f>IFERROR(VLOOKUP(D28,DB!A:G,7,0),"")</f>
        <v/>
      </c>
      <c r="K28" s="160"/>
      <c r="L28" s="158" t="str">
        <f>IFERROR(VLOOKUP(D28,DB!A:I,9,0),"")</f>
        <v/>
      </c>
    </row>
    <row r="29" spans="1:12" ht="31.5" customHeight="1">
      <c r="A29" s="110"/>
      <c r="B29" s="157" t="str">
        <f>IFERROR(VLOOKUP(D29,DB!A:K,11,0),"")</f>
        <v/>
      </c>
      <c r="C29" s="157"/>
      <c r="D29" s="157"/>
      <c r="E29" s="158"/>
      <c r="F29" s="113"/>
      <c r="G29" s="159">
        <f ca="1">IFERROR(NOW()-F29,"-")</f>
        <v>45939.734849537039</v>
      </c>
      <c r="H29" s="113"/>
      <c r="I29" s="157" t="str">
        <f>IFERROR(VLOOKUP(D29,DB!A:F,6,0),"")</f>
        <v/>
      </c>
      <c r="J29" s="157" t="str">
        <f>IFERROR(VLOOKUP(D29,DB!A:G,7,0),"")</f>
        <v/>
      </c>
      <c r="K29" s="160"/>
      <c r="L29" s="158" t="str">
        <f>IFERROR(VLOOKUP(D29,DB!A:I,9,0),"")</f>
        <v/>
      </c>
    </row>
    <row r="30" spans="1:12" ht="31.5" customHeight="1">
      <c r="A30" s="110"/>
      <c r="B30" s="157" t="str">
        <f>IFERROR(VLOOKUP(D30,DB!A:K,11,0),"")</f>
        <v/>
      </c>
      <c r="C30" s="157"/>
      <c r="D30" s="157"/>
      <c r="E30" s="158"/>
      <c r="F30" s="113"/>
      <c r="G30" s="159">
        <f ca="1">IFERROR(NOW()-F30,"-")</f>
        <v>45939.734849537039</v>
      </c>
      <c r="H30" s="113"/>
      <c r="I30" s="157" t="str">
        <f>IFERROR(VLOOKUP(D30,DB!A:F,6,0),"")</f>
        <v/>
      </c>
      <c r="J30" s="157" t="str">
        <f>IFERROR(VLOOKUP(D30,DB!A:G,7,0),"")</f>
        <v/>
      </c>
      <c r="K30" s="160"/>
      <c r="L30" s="158" t="str">
        <f>IFERROR(VLOOKUP(D30,DB!A:I,9,0),"")</f>
        <v/>
      </c>
    </row>
    <row r="31" spans="1:12" ht="31.5" customHeight="1">
      <c r="A31" s="110"/>
      <c r="B31" s="157" t="str">
        <f>IFERROR(VLOOKUP(D31,DB!A:K,11,0),"")</f>
        <v/>
      </c>
      <c r="C31" s="157"/>
      <c r="D31" s="157"/>
      <c r="E31" s="158"/>
      <c r="F31" s="113"/>
      <c r="G31" s="159">
        <f ca="1">IFERROR(NOW()-F31,"-")</f>
        <v>45939.734849537039</v>
      </c>
      <c r="H31" s="113"/>
      <c r="I31" s="157" t="str">
        <f>IFERROR(VLOOKUP(D31,DB!A:F,6,0),"")</f>
        <v/>
      </c>
      <c r="J31" s="157" t="str">
        <f>IFERROR(VLOOKUP(D31,DB!A:G,7,0),"")</f>
        <v/>
      </c>
      <c r="K31" s="160"/>
      <c r="L31" s="158" t="str">
        <f>IFERROR(VLOOKUP(D31,DB!A:I,9,0),"")</f>
        <v/>
      </c>
    </row>
    <row r="32" spans="1:12" ht="31.5" customHeight="1">
      <c r="A32" s="110"/>
      <c r="B32" s="157" t="str">
        <f>IFERROR(VLOOKUP(D32,DB!A:K,11,0),"")</f>
        <v/>
      </c>
      <c r="C32" s="157"/>
      <c r="D32" s="157"/>
      <c r="E32" s="158"/>
      <c r="F32" s="113"/>
      <c r="G32" s="159">
        <f ca="1">IFERROR(NOW()-F32,"-")</f>
        <v>45939.734849537039</v>
      </c>
      <c r="H32" s="113"/>
      <c r="I32" s="157" t="str">
        <f>IFERROR(VLOOKUP(D32,DB!A:F,6,0),"")</f>
        <v/>
      </c>
      <c r="J32" s="157" t="str">
        <f>IFERROR(VLOOKUP(D32,DB!A:G,7,0),"")</f>
        <v/>
      </c>
      <c r="K32" s="160"/>
      <c r="L32" s="158" t="str">
        <f>IFERROR(VLOOKUP(D32,DB!A:I,9,0),"")</f>
        <v/>
      </c>
    </row>
    <row r="33" spans="1:12" ht="31.5" customHeight="1">
      <c r="A33" s="110"/>
      <c r="B33" s="157" t="str">
        <f>IFERROR(VLOOKUP(D33,DB!A:K,11,0),"")</f>
        <v/>
      </c>
      <c r="C33" s="157"/>
      <c r="D33" s="157"/>
      <c r="E33" s="158"/>
      <c r="F33" s="113"/>
      <c r="G33" s="159">
        <f ca="1">IFERROR(NOW()-F33,"-")</f>
        <v>45939.734849537039</v>
      </c>
      <c r="H33" s="113"/>
      <c r="I33" s="157" t="str">
        <f>IFERROR(VLOOKUP(D33,DB!A:F,6,0),"")</f>
        <v/>
      </c>
      <c r="J33" s="157" t="str">
        <f>IFERROR(VLOOKUP(D33,DB!A:G,7,0),"")</f>
        <v/>
      </c>
      <c r="K33" s="160"/>
      <c r="L33" s="158" t="str">
        <f>IFERROR(VLOOKUP(D33,DB!A:I,9,0),"")</f>
        <v/>
      </c>
    </row>
    <row r="34" spans="1:12" ht="31.5" customHeight="1">
      <c r="A34" s="110"/>
      <c r="B34" s="157" t="str">
        <f>IFERROR(VLOOKUP(D34,DB!A:K,11,0),"")</f>
        <v/>
      </c>
      <c r="C34" s="157"/>
      <c r="D34" s="157"/>
      <c r="E34" s="158"/>
      <c r="F34" s="113"/>
      <c r="G34" s="159">
        <f ca="1">IFERROR(NOW()-F34,"-")</f>
        <v>45939.734849537039</v>
      </c>
      <c r="H34" s="113"/>
      <c r="I34" s="157" t="str">
        <f>IFERROR(VLOOKUP(D34,DB!A:F,6,0),"")</f>
        <v/>
      </c>
      <c r="J34" s="157" t="str">
        <f>IFERROR(VLOOKUP(D34,DB!A:G,7,0),"")</f>
        <v/>
      </c>
      <c r="K34" s="160"/>
      <c r="L34" s="158" t="str">
        <f>IFERROR(VLOOKUP(D34,DB!A:I,9,0),"")</f>
        <v/>
      </c>
    </row>
    <row r="35" spans="1:12" ht="31.5" customHeight="1">
      <c r="A35" s="110"/>
      <c r="B35" s="157" t="str">
        <f>IFERROR(VLOOKUP(D35,DB!A:K,11,0),"")</f>
        <v/>
      </c>
      <c r="C35" s="157"/>
      <c r="D35" s="157"/>
      <c r="E35" s="158"/>
      <c r="F35" s="113"/>
      <c r="G35" s="159">
        <f ca="1">IFERROR(NOW()-F35,"-")</f>
        <v>45939.734849537039</v>
      </c>
      <c r="H35" s="113"/>
      <c r="I35" s="157" t="str">
        <f>IFERROR(VLOOKUP(D35,DB!A:F,6,0),"")</f>
        <v/>
      </c>
      <c r="J35" s="157" t="str">
        <f>IFERROR(VLOOKUP(D35,DB!A:G,7,0),"")</f>
        <v/>
      </c>
      <c r="K35" s="160"/>
      <c r="L35" s="158" t="str">
        <f>IFERROR(VLOOKUP(D35,DB!A:I,9,0),"")</f>
        <v/>
      </c>
    </row>
    <row r="36" spans="1:12" ht="31.5" customHeight="1">
      <c r="A36" s="110"/>
      <c r="B36" s="157" t="str">
        <f>IFERROR(VLOOKUP(D36,DB!A:K,11,0),"")</f>
        <v/>
      </c>
      <c r="C36" s="157"/>
      <c r="D36" s="157"/>
      <c r="E36" s="158"/>
      <c r="F36" s="113"/>
      <c r="G36" s="159">
        <f ca="1">IFERROR(NOW()-F36,"-")</f>
        <v>45939.734849537039</v>
      </c>
      <c r="H36" s="113"/>
      <c r="I36" s="157" t="str">
        <f>IFERROR(VLOOKUP(D36,DB!A:F,6,0),"")</f>
        <v/>
      </c>
      <c r="J36" s="157" t="str">
        <f>IFERROR(VLOOKUP(D36,DB!A:G,7,0),"")</f>
        <v/>
      </c>
      <c r="K36" s="160"/>
      <c r="L36" s="158" t="str">
        <f>IFERROR(VLOOKUP(D36,DB!A:I,9,0),"")</f>
        <v/>
      </c>
    </row>
    <row r="37" spans="1:12" ht="31.5" customHeight="1">
      <c r="A37" s="110"/>
      <c r="B37" s="157" t="str">
        <f>IFERROR(VLOOKUP(D37,DB!A:K,11,0),"")</f>
        <v/>
      </c>
      <c r="C37" s="157"/>
      <c r="D37" s="157"/>
      <c r="E37" s="158"/>
      <c r="F37" s="113"/>
      <c r="G37" s="159">
        <f ca="1">IFERROR(NOW()-F37,"-")</f>
        <v>45939.734849537039</v>
      </c>
      <c r="H37" s="113"/>
      <c r="I37" s="157" t="str">
        <f>IFERROR(VLOOKUP(D37,DB!A:F,6,0),"")</f>
        <v/>
      </c>
      <c r="J37" s="157" t="str">
        <f>IFERROR(VLOOKUP(D37,DB!A:G,7,0),"")</f>
        <v/>
      </c>
      <c r="K37" s="160"/>
      <c r="L37" s="158" t="str">
        <f>IFERROR(VLOOKUP(D37,DB!A:I,9,0),"")</f>
        <v/>
      </c>
    </row>
    <row r="38" spans="1:12" ht="31.5" customHeight="1">
      <c r="A38" s="110"/>
      <c r="B38" s="157" t="str">
        <f>IFERROR(VLOOKUP(D38,DB!A:K,11,0),"")</f>
        <v/>
      </c>
      <c r="C38" s="157"/>
      <c r="D38" s="157"/>
      <c r="E38" s="158"/>
      <c r="F38" s="113"/>
      <c r="G38" s="159">
        <f ca="1">IFERROR(NOW()-F38,"-")</f>
        <v>45939.734849537039</v>
      </c>
      <c r="H38" s="113"/>
      <c r="I38" s="157" t="str">
        <f>IFERROR(VLOOKUP(D38,DB!A:F,6,0),"")</f>
        <v/>
      </c>
      <c r="J38" s="157" t="str">
        <f>IFERROR(VLOOKUP(D38,DB!A:G,7,0),"")</f>
        <v/>
      </c>
      <c r="K38" s="160"/>
      <c r="L38" s="158" t="str">
        <f>IFERROR(VLOOKUP(D38,DB!A:I,9,0),"")</f>
        <v/>
      </c>
    </row>
    <row r="39" spans="1:12" ht="31.5" customHeight="1">
      <c r="A39" s="110"/>
      <c r="B39" s="109" t="str">
        <f>IFERROR(VLOOKUP(D39,DB!A:K,11,0),"")</f>
        <v/>
      </c>
      <c r="C39" s="111"/>
      <c r="D39" s="109"/>
      <c r="E39" s="112"/>
      <c r="F39" s="113"/>
      <c r="G39" s="81">
        <f ca="1">IFERROR(NOW()-F39,"-")</f>
        <v>45939.734849537039</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45939.734849537039</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45939.734849537039</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45939.734849537039</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45939.734849537039</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45939.734849537039</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45939.734849537039</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45939.734849537039</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45939.734849537039</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45939.734849537039</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45939.734849537039</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45939.734849537039</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45939.734849537039</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45939.734849537039</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45939.734849537039</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45939.734849537039</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45939.734849537039</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45939.734849537039</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45939.734849537039</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45939.734849537039</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45939.734849537039</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45939.734849537039</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45939.734849537039</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45939.734849537039</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45939.734849537039</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45939.734849537039</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45939.734849537039</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45939.734849537039</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45939.734849537039</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45939.734849537039</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45939.734849537039</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45939.734849537039</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45939.734849537039</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45939.734849537039</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45939.734849537039</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45939.734849537039</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45939.734849537039</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45939.734849537039</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45939.734849537039</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45939.734849537039</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45939.734849537039</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45939.734849537039</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45939.734849537039</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45939.734849537039</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45939.734849537039</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45939.734849537039</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45939.734849537039</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45939.734849537039</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45939.734849537039</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45939.734849537039</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45939.734849537039</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45939.734849537039</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45939.734849537039</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45939.734849537039</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45939.734849537039</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45939.734849537039</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45939.734849537039</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45939.734849537039</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45939.734849537039</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45939.734849537039</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45939.734849537039</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45939.734849537039</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45939.734849537039</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45939.734849537039</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45939.734849537039</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45939.734849537039</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45939.734849537039</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45939.734849537039</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45939.734849537039</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45939.734849537039</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45939.734849537039</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45939.734849537039</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45939.734849537039</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45939.734849537039</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45939.734849537039</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45939.734849537039</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45939.734849537039</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45939.734849537039</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45939.734849537039</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45939.734849537039</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45939.734849537039</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45939.734849537039</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45939.734849537039</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45939.734849537039</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45939.734849537039</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45939.734849537039</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45939.734849537039</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45939.734849537039</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45939.734849537039</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45939.734849537039</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45939.734849537039</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45939.734849537039</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45939.734849537039</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45939.734849537039</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45939.734849537039</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45939.734849537039</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45939.734849537039</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45939.734849537039</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45939.734849537039</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45939.734849537039</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45939.734849537039</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45939.734849537039</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45939.734849537039</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45939.734849537039</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45939.734849537039</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45939.734849537039</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45939.734849537039</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45939.734849537039</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45939.734849537039</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45939.734849537039</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45939.734849537039</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45939.734849537039</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45939.734849537039</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45939.734849537039</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45939.734849537039</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45939.734849537039</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45939.734849537039</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45939.734849537039</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45939.734849537039</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45939.734849537039</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45939.734849537039</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45939.734849537039</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45939.734849537039</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45939.734849537039</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45939.734849537039</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45939.734849537039</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45939.734849537039</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45939.734849537039</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45939.734849537039</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45939.734849537039</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45939.734849537039</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45939.734849537039</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45939.734849537039</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45939.734849537039</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45939.734849537039</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45939.734849537039</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45939.734849537039</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45939.734849537039</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45939.734849537039</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45939.734849537039</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45939.734849537039</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45939.734849537039</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45939.734849537039</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45939.734849537039</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45939.734849537039</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45939.734849537039</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45939.734849537039</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45939.734849537039</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45939.734849537039</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45939.734849537039</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45939.734849537039</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45939.734849537039</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45939.734849537039</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45939.734849537039</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45939.734849537039</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45939.734849537039</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45939.734849537039</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45939.734849537039</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45939.734849537039</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45939.734849537039</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45939.734849537039</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45939.734849537039</v>
      </c>
      <c r="H200" s="113"/>
      <c r="I200" s="109" t="str">
        <f>IFERROR(VLOOKUP(D200,DB!A:F,6,0),"")</f>
        <v/>
      </c>
      <c r="J200" s="108" t="str">
        <f>IFERROR(VLOOKUP(D200,DB!A:G,7,0),"")</f>
        <v/>
      </c>
      <c r="K200" s="114"/>
      <c r="L200" s="115" t="str">
        <f>IFERROR(VLOOKUP(D200,DB!A:I,9,0),"")</f>
        <v/>
      </c>
    </row>
    <row r="201" spans="1:12" ht="31.5" customHeight="1">
      <c r="A201" s="110"/>
      <c r="B201" s="109" t="str">
        <f>IFERROR(VLOOKUP(D201,DB!A:K,11,0),"")</f>
        <v/>
      </c>
      <c r="C201" s="111"/>
      <c r="D201" s="109"/>
      <c r="E201" s="112"/>
      <c r="F201" s="113"/>
      <c r="G201" s="81">
        <f ca="1">IFERROR(NOW()-F201,"-")</f>
        <v>45939.734849537039</v>
      </c>
      <c r="H201" s="113"/>
      <c r="I201" s="109" t="str">
        <f>IFERROR(VLOOKUP(D201,DB!A:F,6,0),"")</f>
        <v/>
      </c>
      <c r="J201" s="108" t="str">
        <f>IFERROR(VLOOKUP(D201,DB!A:G,7,0),"")</f>
        <v/>
      </c>
      <c r="K201" s="114"/>
      <c r="L201" s="115" t="str">
        <f>IFERROR(VLOOKUP(D201,DB!A:I,9,0),"")</f>
        <v/>
      </c>
    </row>
    <row r="202" spans="1:12" ht="31.5" customHeight="1">
      <c r="A202" s="110"/>
      <c r="B202" s="109" t="str">
        <f>IFERROR(VLOOKUP(D202,DB!A:K,11,0),"")</f>
        <v/>
      </c>
      <c r="C202" s="111"/>
      <c r="D202" s="109"/>
      <c r="E202" s="112"/>
      <c r="F202" s="113"/>
      <c r="G202" s="81">
        <f ca="1">IFERROR(NOW()-F202,"-")</f>
        <v>45939.734849537039</v>
      </c>
      <c r="H202" s="113"/>
      <c r="I202" s="109" t="str">
        <f>IFERROR(VLOOKUP(D202,DB!A:F,6,0),"")</f>
        <v/>
      </c>
      <c r="J202" s="108" t="str">
        <f>IFERROR(VLOOKUP(D202,DB!A:G,7,0),"")</f>
        <v/>
      </c>
      <c r="K202" s="114"/>
      <c r="L202" s="115" t="str">
        <f>IFERROR(VLOOKUP(D202,DB!A:I,9,0),"")</f>
        <v/>
      </c>
    </row>
    <row r="203" spans="1:12" ht="31.5" customHeight="1">
      <c r="A203" s="110"/>
      <c r="B203" s="109" t="str">
        <f>IFERROR(VLOOKUP(D203,DB!A:K,11,0),"")</f>
        <v/>
      </c>
      <c r="C203" s="111"/>
      <c r="D203" s="109"/>
      <c r="E203" s="112"/>
      <c r="F203" s="113"/>
      <c r="G203" s="81">
        <f ca="1">IFERROR(NOW()-F203,"-")</f>
        <v>45939.734849537039</v>
      </c>
      <c r="H203" s="113"/>
      <c r="I203" s="109" t="str">
        <f>IFERROR(VLOOKUP(D203,DB!A:F,6,0),"")</f>
        <v/>
      </c>
      <c r="J203" s="108" t="str">
        <f>IFERROR(VLOOKUP(D203,DB!A:G,7,0),"")</f>
        <v/>
      </c>
      <c r="K203" s="114"/>
      <c r="L203" s="115" t="str">
        <f>IFERROR(VLOOKUP(D203,DB!A:I,9,0),"")</f>
        <v/>
      </c>
    </row>
    <row r="204" spans="1:12" ht="31.5" customHeight="1">
      <c r="A204" s="110"/>
      <c r="B204" s="109" t="str">
        <f>IFERROR(VLOOKUP(D204,DB!A:K,11,0),"")</f>
        <v/>
      </c>
      <c r="C204" s="111"/>
      <c r="D204" s="109"/>
      <c r="E204" s="112"/>
      <c r="F204" s="113"/>
      <c r="G204" s="81">
        <f ca="1">IFERROR(NOW()-F204,"-")</f>
        <v>45939.734849537039</v>
      </c>
      <c r="H204" s="113"/>
      <c r="I204" s="109" t="str">
        <f>IFERROR(VLOOKUP(D204,DB!A:F,6,0),"")</f>
        <v/>
      </c>
      <c r="J204" s="108" t="str">
        <f>IFERROR(VLOOKUP(D204,DB!A:G,7,0),"")</f>
        <v/>
      </c>
      <c r="K204" s="114"/>
      <c r="L204" s="115" t="str">
        <f>IFERROR(VLOOKUP(D204,DB!A:I,9,0),"")</f>
        <v/>
      </c>
    </row>
    <row r="205" spans="1:12" ht="31.5" customHeight="1">
      <c r="A205" s="110"/>
      <c r="B205" s="109" t="str">
        <f>IFERROR(VLOOKUP(D205,DB!A:K,11,0),"")</f>
        <v/>
      </c>
      <c r="C205" s="111"/>
      <c r="D205" s="109"/>
      <c r="E205" s="112"/>
      <c r="F205" s="113"/>
      <c r="G205" s="81">
        <f ca="1">IFERROR(NOW()-F205,"-")</f>
        <v>45939.734849537039</v>
      </c>
      <c r="H205" s="113"/>
      <c r="I205" s="109" t="str">
        <f>IFERROR(VLOOKUP(D205,DB!A:F,6,0),"")</f>
        <v/>
      </c>
      <c r="J205" s="108" t="str">
        <f>IFERROR(VLOOKUP(D205,DB!A:G,7,0),"")</f>
        <v/>
      </c>
      <c r="K205" s="114"/>
      <c r="L205" s="115" t="str">
        <f>IFERROR(VLOOKUP(D205,DB!A:I,9,0),"")</f>
        <v/>
      </c>
    </row>
  </sheetData>
  <dataValidations count="2">
    <dataValidation allowBlank="1" showInputMessage="1" showErrorMessage="1" sqref="E1" xr:uid="{380493DB-286A-4683-AF55-C78F04945A49}"/>
    <dataValidation type="list" allowBlank="1" showInputMessage="1" showErrorMessage="1" sqref="E3 E5:E20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2025-10-09T14:38:56Z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