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16" documentId="13_ncr:1_{F6CB121F-512D-4AA6-A0C1-0FB36C537598}" xr6:coauthVersionLast="47" xr6:coauthVersionMax="47" xr10:uidLastSave="{1F443878-7938-43AA-8E4B-44DB77E9681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<sst xmlns="http://schemas.openxmlformats.org/spreadsheetml/2006/main" count="178602" uniqueCount="39087">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</sst>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278.935731134261</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0.82361307870451128</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1.118252315063728E-2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45941.884157060187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45941.884157060187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45941.884157060187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45941.884157060187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45941.884157060187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45941.884157060187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45941.884157060187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45941.884157060187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45941.884157060187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45941.884157060187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45941.884157060187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45941.884157060187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45941.884157060187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45941.884157060187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45941.884157060187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45941.884157060187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45941.884157060187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45941.884157060187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45941.884157060187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45941.884157060187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45941.884157060187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45941.884157060187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45941.884157060187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45941.884157060187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45941.884157060187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45941.884157060187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45941.884157060187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45941.884157060187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45941.884157060187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45941.884157060187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45941.884157060187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45941.884157060187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45941.884157060187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45941.884157060187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45941.884157060187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45941.884157060187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45941.884157060187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45941.884157060187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45941.884157060187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45941.884157060187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45941.884157060187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45941.884157060187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45941.884157060187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45941.884157060187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38967</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135.15707372685574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116.88431909722567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45941.884157060187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39056</v>
      </c>
      <c r="B6" s="18" t="str">
        <f>IFERROR(VLOOKUP(D6,DB!A:K,11,0),"")</f>
        <v>R2</v>
      </c>
      <c r="C6" s="18">
        <v>1</v>
      </c>
      <c r="D6" s="18" t="s">
        <v>39057</v>
      </c>
      <c r="E6" s="117" t="s">
        <v>38964</v>
      </c>
      <c r="F6" s="118">
        <v>45941.698148148149</v>
      </c>
      <c r="G6" s="119">
        <f ca="1">IFERROR(NOW()-F6,"-")</f>
        <v>0.18600891203823267</v>
      </c>
      <c r="H6" s="159">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0.15475891203823267</v>
      </c>
      <c r="H7" s="159"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39062</v>
      </c>
      <c r="B8" s="18" t="str">
        <f>IFERROR(VLOOKUP(D8,DB!A:K,11,0),"")</f>
        <v>R2</v>
      </c>
      <c r="C8" s="18">
        <v>1</v>
      </c>
      <c r="D8" s="18" t="s">
        <v>17448</v>
      </c>
      <c r="E8" s="117" t="s">
        <v>38967</v>
      </c>
      <c r="F8" s="118">
        <v>45941.874374999999</v>
      </c>
      <c r="G8" s="119">
        <f ca="1">IFERROR(NOW()-F8,"-")</f>
        <v>9.782060187717434E-3</v>
      </c>
      <c r="H8" s="118">
        <v>45941.858796296299</v>
      </c>
      <c r="I8" s="18" t="str">
        <f>IFERROR(VLOOKUP(D8,DB!A:F,6,0),"")</f>
        <v>SCECO</v>
      </c>
      <c r="J8" s="18" t="str">
        <f>IFERROR(VLOOKUP(D8,DB!A:G,7,0),"")</f>
        <v>In progress</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45941.884157060187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45941.884157060187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45941.884157060187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45941.884157060187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45941.884157060187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45941.884157060187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45941.884157060187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45941.884157060187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45941.884157060187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45941.884157060187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45941.884157060187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45941.884157060187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45941.884157060187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45941.884157060187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45941.884157060187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45941.884157060187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45941.884157060187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45941.884157060187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45941.884157060187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45941.884157060187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45941.884157060187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45941.884157060187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45941.884157060187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45941.884157060187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45941.884157060187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45941.884157060187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45941.884157060187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45941.884157060187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45941.884157060187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45941.884157060187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45941.884157060187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45941.884157060187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45941.884157060187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45941.884157060187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45941.884157060187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45941.884157060187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45941.884157060187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45941.884157060187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45941.884157060187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45941.884157060187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45941.884157060187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45941.884157060187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45941.884157060187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45941.884157060187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45941.884157060187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45941.884157060187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45941.884157060187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45941.884157060187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45941.884157060187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45941.884157060187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45941.884157060187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45941.884157060187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45941.884157060187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45941.884157060187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45941.884157060187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45941.884157060187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45941.884157060187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45941.884157060187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45941.884157060187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45941.884157060187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45941.884157060187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45941.884157060187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45941.884157060187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45941.884157060187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45941.884157060187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45941.884157060187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45941.884157060187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45941.884157060187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45941.884157060187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45941.884157060187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45941.884157060187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45941.884157060187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45941.884157060187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45941.884157060187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45941.884157060187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45941.884157060187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45941.884157060187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45941.884157060187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45941.884157060187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45941.884157060187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45941.884157060187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45941.884157060187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45941.884157060187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45941.884157060187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45941.884157060187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45941.884157060187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45941.884157060187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45941.884157060187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45941.884157060187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45941.884157060187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45941.884157060187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45941.884157060187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45941.884157060187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45941.884157060187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45941.884157060187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45941.884157060187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45941.884157060187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45941.884157060187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45941.884157060187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45941.884157060187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45941.884157060187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45941.884157060187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45941.884157060187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45941.884157060187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45941.884157060187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45941.884157060187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45941.884157060187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45941.884157060187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45941.884157060187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45941.884157060187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45941.884157060187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45941.884157060187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45941.884157060187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45941.884157060187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45941.884157060187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45941.884157060187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45941.884157060187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45941.884157060187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45941.884157060187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45941.884157060187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45941.884157060187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45941.884157060187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45941.884157060187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45941.884157060187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45941.884157060187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45941.884157060187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45941.884157060187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45941.884157060187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45941.884157060187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45941.884157060187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45941.884157060187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45941.884157060187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45941.884157060187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45941.884157060187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45941.884157060187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45941.884157060187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45941.884157060187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45941.884157060187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45941.884157060187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45941.884157060187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45941.884157060187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45941.884157060187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45941.884157060187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45941.884157060187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45941.884157060187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45941.884157060187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45941.884157060187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45941.884157060187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45941.884157060187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45941.884157060187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45941.884157060187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45941.884157060187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45941.884157060187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45941.884157060187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45941.884157060187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45941.884157060187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45941.884157060187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39064</v>
      </c>
      <c r="B2" s="64" t="str">
        <f>IFERROR(VLOOKUP(D2,DB!A:K,11,0),"")</f>
        <v>R3</v>
      </c>
      <c r="C2" s="18">
        <v>1</v>
      </c>
      <c r="D2" s="18" t="s">
        <v>23498</v>
      </c>
      <c r="E2" s="18" t="s">
        <v>38964</v>
      </c>
      <c r="F2" s="20">
        <v>45941.803067129629</v>
      </c>
      <c r="G2" s="21">
        <f t="shared" ref="G2:G16" ca="1" si="0">IFERROR(NOW()-F2,"-")</f>
        <v>8.1089930557936896E-2</v>
      </c>
      <c r="H2" s="22">
        <v>45941.803067129629</v>
      </c>
      <c r="I2" s="19" t="str">
        <f>IFERROR(VLOOKUP(D2,DB!A:F,6,0),"")</f>
        <v>SCECO</v>
      </c>
      <c r="J2" s="18" t="str">
        <f>IFERROR(VLOOKUP(D2,DB!A:G,7,0),"")</f>
        <v>Vandalized</v>
      </c>
      <c r="K2" s="47" t="s">
        <v>39065</v>
      </c>
      <c r="L2" s="23" t="str">
        <f>IFERROR(VLOOKUP(D2,DB!A:I,9,0),"")</f>
        <v>Latis</v>
      </c>
    </row>
    <row r="3" spans="1:13" ht="15" customHeight="1">
      <c r="A3" s="19"/>
      <c r="B3" s="64" t="str">
        <f>IFERROR(VLOOKUP(D3,DB!A:K,11,0),"")</f>
        <v/>
      </c>
      <c r="C3" s="18"/>
      <c r="D3" s="18"/>
      <c r="E3" s="18"/>
      <c r="F3" s="20"/>
      <c r="G3" s="21">
        <f t="shared" ca="1" si="0"/>
        <v>45941.884157060187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45941.884157060187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45941.884157060187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45941.884157060187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45941.884157060187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45941.884157060187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45941.884157060187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45941.884157060187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45941.884157060187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45941.884157060187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45941.884157060187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45941.884157060187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45941.884157060187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45941.884157060187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45941.884157060187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45941.884157060187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45941.884157060187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45941.884157060187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45941.884157060187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45941.884157060187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45941.884157060187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45941.884157060187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45941.884157060187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45941.884157060187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45941.884157060187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45941.884157060187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45941.884157060187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45941.884157060187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45941.884157060187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45941.884157060187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45941.884157060187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45941.884157060187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45941.884157060187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45941.884157060187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45941.884157060187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45941.884157060187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45941.884157060187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45941.884157060187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45941.884157060187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45941.884157060187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45941.884157060187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45941.884157060187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45941.884157060187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45941.884157060187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45941.884157060187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45941.884157060187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45941.884157060187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45941.884157060187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45941.884157060187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45941.884157060187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45941.884157060187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45941.884157060187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45941.884157060187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45941.884157060187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45941.884157060187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45941.884157060187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45941.884157060187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45941.884157060187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45941.884157060187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45941.884157060187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45941.884157060187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45941.884157060187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45941.884157060187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45941.884157060187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45941.884157060187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45941.884157060187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45941.884157060187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45941.884157060187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45941.884157060187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45941.884157060187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45941.884157060187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45941.884157060187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45941.884157060187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45941.884157060187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45941.884157060187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45941.884157060187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45941.884157060187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45941.884157060187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45941.884157060187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45941.884157060187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45941.884157060187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45941.884157060187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45941.884157060187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45941.884157060187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45941.884157060187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45941.884157060187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45941.884157060187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45941.884157060187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45941.884157060187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45941.884157060187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45941.884157060187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45941.884157060187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45941.884157060187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45941.884157060187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45941.884157060187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45941.884157060187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45941.884157060187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45941.884157060187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45941.884157060187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45941.884157060187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45941.884157060187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45941.884157060187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45941.884157060187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45941.884157060187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45941.884157060187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45941.884157060187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45941.884157060187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45941.884157060187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45941.884157060187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45941.884157060187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45941.884157060187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45941.884157060187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45941.884157060187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45941.884157060187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45941.884157060187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45941.884157060187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45941.884157060187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45941.884157060187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45941.884157060187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45941.884157060187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45941.884157060187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45941.884157060187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45941.884157060187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45941.884157060187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45941.884157060187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45941.884157060187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45941.884157060187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45941.884157060187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45941.884157060187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45941.884157060187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45941.884157060187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45941.884157060187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45941.884157060187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45941.884157060187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45941.884157060187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45941.884157060187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45941.884157060187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45941.884157060187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45941.884157060187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45941.884157060187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45941.884157060187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45941.884157060187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45941.884157060187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45941.884157060187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45941.884157060187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45941.884157060187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45941.884157060187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45941.884157060187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45941.884157060187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45941.884157060187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45941.884157060187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45941.884157060187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45941.884157060187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45941.884157060187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45941.884157060187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45941.884157060187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45941.884157060187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45941.884157060187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45941.884157060187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45941.884157060187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45941.884157060187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45941.884157060187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45941.884157060187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45941.884157060187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45941.884157060187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45941.884157060187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45941.884157060187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45941.884157060187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45941.884157060187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45941.884157060187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45941.884157060187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45941.884157060187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45941.884157060187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45941.884157060187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45941.884157060187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45941.884157060187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45941.884157060187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45941.884157060187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45941.884157060187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45941.884157060187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45941.884157060187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45941.884157060187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45941.884157060187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45941.884157060187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45941.884157060187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45941.884157060187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45941.884157060187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45941.884157060187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45941.884157060187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45941.884157060187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45941.884157060187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45941.884157060187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45941.884157060187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45941.884157060187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45941.884157060187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45941.884157060187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45941.884157060187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45941.884157060187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45941.884157060187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45941.884157060187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45941.884157060187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45941.884157060187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45941.884157060187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45941.884157060187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45941.884157060187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45941.884157060187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45941.884157060187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45941.884157060187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45941.884157060187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45941.884157060187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45941.884157060187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45941.884157060187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45941.884157060187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45941.884157060187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45941.884157060187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45941.884157060187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45941.884157060187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45941.884157060187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45941.884157060187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45941.884157060187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45941.884157060187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45941.884157060187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45941.884157060187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45941.884157060187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45941.884157060187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45941.884157060187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45941.884157060187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45941.884157060187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45941.884157060187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45941.884157060187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45941.884157060187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45941.884157060187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45941.884157060187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45941.884157060187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45941.884157060187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45941.884157060187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45941.884157060187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45941.884157060187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45941.884157060187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45941.884157060187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45941.884157060187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45941.884157060187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45941.884157060187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45941.884157060187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45941.884157060187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45941.884157060187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45941.884157060187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45941.884157060187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45941.884157060187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45941.884157060187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45941.884157060187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45941.884157060187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45941.884157060187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45941.884157060187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45941.884157060187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45941.884157060187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45941.884157060187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45941.884157060187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45941.884157060187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45941.884157060187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45941.884157060187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45941.884157060187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45941.884157060187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45941.884157060187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45941.884157060187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45941.884157060187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45941.884157060187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45941.884157060187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45941.884157060187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45941.884157060187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45941.884157060187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45941.884157060187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45941.884157060187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45941.884157060187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45941.884157060187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45941.884157060187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45941.884157060187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45941.884157060187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45941.884157060187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45941.884157060187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45941.884157060187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45941.884157060187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45941.884157060187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45941.884157060187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45941.884157060187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45941.884157060187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45941.884157060187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45941.884157060187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45941.884157060187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45941.884157060187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45941.884157060187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45941.884157060187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45941.884157060187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45941.884157060187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45941.884157060187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45941.884157060187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45941.884157060187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45941.884157060187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45941.884157060187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45941.884157060187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45941.884157060187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45941.884157060187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45941.884157060187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45941.884157060187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45941.884157060187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45941.884157060187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45941.884157060187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45941.884157060187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45941.884157060187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45941.884157060187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45941.884157060187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45941.884157060187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45941.884157060187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45941.884157060187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45941.884157060187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45941.884157060187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45941.884157060187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45941.884157060187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45941.884157060187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45941.884157060187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45941.884157060187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45941.884157060187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45941.884157060187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45941.884157060187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45941.884157060187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45941.884157060187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45941.884157060187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45941.884157060187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45941.884157060187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45941.884157060187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45941.884157060187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45941.884157060187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45941.884157060187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45941.884157060187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45941.884157060187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45941.884157060187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45941.884157060187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45941.884157060187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45941.884157060187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45941.884157060187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45941.884157060187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45941.884157060187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45941.884157060187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45941.884157060187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45941.884157060187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45941.884157060187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45941.884157060187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45941.884157060187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45941.884157060187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45941.884157060187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45941.884157060187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45941.884157060187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45941.884157060187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45941.884157060187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45941.884157060187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45941.884157060187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45941.884157060187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45941.884157060187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45941.884157060187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45941.884157060187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45941.884157060187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45941.884157060187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45941.884157060187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45941.884157060187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45941.884157060187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45941.884157060187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45941.884157060187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45941.884157060187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45941.884157060187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45941.884157060187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45941.884157060187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45941.884157060187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45941.884157060187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45941.884157060187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45941.884157060187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45941.884157060187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45941.884157060187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45941.884157060187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45941.884157060187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45941.884157060187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45941.884157060187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45941.884157060187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45941.884157060187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45941.884157060187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45941.884157060187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45941.884157060187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45941.884157060187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45941.884157060187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45941.884157060187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45941.884157060187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45941.884157060187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45941.884157060187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45941.884157060187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45941.884157060187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45941.884157060187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45941.884157060187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45941.884157060187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45941.884157060187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45941.884157060187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45941.884157060187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45941.884157060187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45941.884157060187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45941.884157060187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45941.884157060187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45941.884157060187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45941.884157060187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45941.884157060187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45941.884157060187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45941.884157060187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45941.884157060187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45941.884157060187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45941.884157060187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45941.884157060187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45941.884157060187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45941.884157060187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45941.884157060187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45941.884157060187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45941.884157060187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45941.884157060187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45941.884157060187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45941.884157060187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45941.884157060187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45941.884157060187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45941.884157060187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45941.884157060187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45941.884157060187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45941.884157060187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45941.884157060187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45941.884157060187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45941.884157060187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45941.884157060187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45941.884157060187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45941.884157060187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45941.884157060187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45941.884157060187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45941.884157060187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45941.884157060187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45941.884157060187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45941.884157060187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45941.884157060187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45941.884157060187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45941.884157060187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45941.884157060187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45941.884157060187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45941.884157060187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45941.884157060187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45941.884157060187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45941.884157060187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45941.884157060187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45941.884157060187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45941.884157060187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45941.884157060187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45941.884157060187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45941.884157060187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45941.884157060187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45941.884157060187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45941.884157060187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45941.884157060187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45941.884157060187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45941.884157060187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45941.884157060187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45941.884157060187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45941.884157060187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45941.884157060187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45941.884157060187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45941.884157060187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45941.884157060187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45941.884157060187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45941.884157060187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45941.884157060187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45941.884157060187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45941.884157060187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45941.884157060187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45941.884157060187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45941.884157060187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45941.884157060187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45941.884157060187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45941.884157060187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45941.884157060187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45941.884157060187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45941.884157060187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45941.884157060187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45941.884157060187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45941.884157060187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45941.884157060187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45941.884157060187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45941.884157060187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45941.884157060187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45941.884157060187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45941.884157060187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45941.884157060187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45941.884157060187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45941.884157060187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45941.884157060187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45941.884157060187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45941.884157060187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45941.884157060187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45941.884157060187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45941.884157060187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45941.884157060187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45941.884157060187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45941.884157060187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45941.884157060187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45941.884157060187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45941.884157060187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45941.884157060187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45941.884157060187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45941.884157060187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45941.884157060187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45941.884157060187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45941.884157060187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45941.884157060187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45941.884157060187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45941.884157060187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45941.884157060187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45941.884157060187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45941.884157060187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45941.884157060187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45941.884157060187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45941.884157060187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45941.884157060187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45941.884157060187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45941.884157060187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45941.884157060187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45941.884157060187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45941.884157060187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45941.884157060187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45941.884157060187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45941.884157060187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45941.884157060187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45941.884157060187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45941.884157060187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45941.884157060187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45941.884157060187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45941.884157060187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45941.884157060187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45941.884157060187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45941.884157060187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45941.884157060187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45941.884157060187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45941.884157060187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45941.884157060187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45941.884157060187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45941.884157060187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45941.884157060187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45941.884157060187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45941.884157060187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45941.884157060187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45941.884157060187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45941.884157060187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45941.884157060187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45941.884157060187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45941.884157060187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45941.884157060187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45941.884157060187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45941.884157060187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45941.884157060187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45941.884157060187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45941.884157060187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45941.884157060187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45941.884157060187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45941.884157060187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45941.884157060187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45941.884157060187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45941.884157060187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45941.884157060187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45941.884157060187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45941.884157060187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45941.884157060187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45941.884157060187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45941.884157060187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45941.884157060187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45941.884157060187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45941.884157060187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45941.884157060187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45941.884157060187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45941.884157060187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45941.884157060187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45941.884157060187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45941.884157060187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45941.884157060187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45941.884157060187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45941.884157060187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45941.884157060187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45941.884157060187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45941.884157060187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45941.884157060187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45941.884157060187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45941.884157060187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45941.884157060187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45941.884157060187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45941.884157060187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45941.884157060187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45941.884157060187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45941.884157060187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45941.884157060187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45941.884157060187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45941.884157060187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45941.884157060187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45941.884157060187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45941.884157060187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45941.884157060187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45941.884157060187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45941.884157060187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45941.884157060187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45941.884157060187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45941.884157060187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45941.884157060187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45941.884157060187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45941.884157060187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45941.884157060187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45941.884157060187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45941.884157060187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45941.884157060187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45941.884157060187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45941.884157060187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45941.884157060187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45941.884157060187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45941.884157060187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45941.884157060187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45941.884157060187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45941.884157060187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45941.884157060187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45941.884157060187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45941.884157060187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45941.884157060187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45941.884157060187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45941.884157060187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45941.884157060187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45941.884157060187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45941.884157060187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45941.884157060187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45941.884157060187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45941.884157060187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45941.884157060187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45941.884157060187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45941.884157060187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45941.884157060187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45941.884157060187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45941.884157060187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45941.884157060187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45941.884157060187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45941.884157060187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45941.884157060187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45941.884157060187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45941.884157060187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45941.884157060187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45941.884157060187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45941.884157060187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45941.884157060187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45941.884157060187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45941.884157060187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45941.884157060187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45941.884157060187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45941.884157060187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45941.884157060187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45941.884157060187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45941.884157060187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45941.884157060187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45941.884157060187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45941.884157060187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45941.884157060187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45941.884157060187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45941.884157060187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45941.884157060187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45941.884157060187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45941.884157060187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45941.884157060187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45941.884157060187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45941.884157060187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45941.884157060187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45941.884157060187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45941.884157060187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45941.884157060187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45941.884157060187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45941.884157060187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45941.884157060187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45941.884157060187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45941.884157060187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45941.884157060187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45941.884157060187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45941.884157060187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45941.884157060187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45941.884157060187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45941.884157060187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45941.884157060187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45941.884157060187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45941.884157060187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45941.884157060187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45941.884157060187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45941.884157060187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45941.884157060187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45941.884157060187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45941.884157060187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45941.884157060187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45941.884157060187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45941.884157060187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45941.884157060187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45941.884157060187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45941.884157060187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45941.884157060187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45941.884157060187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45941.884157060187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45941.884157060187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45941.884157060187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45941.884157060187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45941.884157060187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45941.884157060187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45941.884157060187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45941.884157060187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45941.884157060187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45941.884157060187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45941.884157060187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45941.884157060187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45941.884157060187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45941.884157060187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45941.884157060187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45941.884157060187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45941.884157060187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45941.884157060187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45941.884157060187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45941.884157060187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45941.884157060187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45941.884157060187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45941.884157060187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45941.884157060187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45941.884157060187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45941.884157060187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45941.884157060187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45941.884157060187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45941.884157060187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45941.884157060187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45941.884157060187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45941.884157060187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45941.884157060187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45941.884157060187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45941.884157060187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45941.884157060187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45941.884157060187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45941.884157060187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45941.884157060187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45941.884157060187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45941.884157060187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45941.884157060187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45941.884157060187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45941.884157060187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45941.884157060187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45941.884157060187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45941.884157060187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45941.884157060187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45941.884157060187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45941.884157060187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45941.884157060187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45941.884157060187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45941.884157060187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45941.884157060187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45941.884157060187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45941.884157060187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45941.884157060187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45941.884157060187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45941.884157060187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45941.884157060187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45941.884157060187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45941.884157060187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45941.884157060187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45941.884157060187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45941.884157060187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45941.884157060187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45941.884157060187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45941.884157060187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45941.884157060187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45941.884157060187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45941.884157060187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45941.884157060187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45941.884157060187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45941.884157060187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45941.884157060187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45941.884157060187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45941.884157060187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45941.884157060187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45941.884157060187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45941.884157060187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45941.884157060187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45941.884157060187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45941.884157060187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45941.884157060187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45941.884157060187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45941.884157060187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45941.884157060187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45941.884157060187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45941.884157060187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45941.884157060187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45941.884157060187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45941.884157060187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45941.884157060187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45941.884157060187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45941.884157060187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45941.884157060187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45941.884157060187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45941.884157060187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45941.884157060187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45941.884157060187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45941.884157060187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45941.884157060187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45941.884157060187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45941.884157060187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45941.884157060187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45941.884157060187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45941.884157060187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45941.884157060187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45941.884157060187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45941.884157060187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45941.884157060187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45941.884157060187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45941.884157060187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45941.884157060187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45941.884157060187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45941.884157060187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45941.884157060187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45941.884157060187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45941.884157060187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45941.884157060187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45941.884157060187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45941.884157060187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45941.884157060187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45941.884157060187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45941.884157060187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45941.884157060187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45941.884157060187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45941.884157060187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45941.884157060187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45941.884157060187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45941.884157060187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45941.884157060187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45941.884157060187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45941.884157060187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45941.884157060187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45941.884157060187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45941.884157060187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45941.884157060187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45941.884157060187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45941.884157060187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45941.884157060187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45941.884157060187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45941.884157060187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45941.884157060187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45941.884157060187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45941.884157060187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45941.884157060187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45941.884157060187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45941.884157060187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45941.884157060187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45941.884157060187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45941.884157060187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45941.884157060187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45941.884157060187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45941.884157060187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45941.884157060187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45941.884157060187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45941.884157060187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45941.884157060187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45941.884157060187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45941.884157060187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45941.884157060187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45941.884157060187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45941.884157060187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45941.884157060187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45941.884157060187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45941.884157060187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45941.884157060187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45941.884157060187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45941.884157060187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45941.884157060187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45941.884157060187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45941.884157060187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45941.884157060187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45941.884157060187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45941.884157060187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45941.884157060187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45941.884157060187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45941.884157060187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45941.884157060187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45941.884157060187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45941.884157060187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45941.884157060187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45941.884157060187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45941.884157060187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45941.884157060187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45941.884157060187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45941.884157060187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45941.884157060187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45941.884157060187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45941.884157060187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45941.884157060187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45941.884157060187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45941.884157060187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45941.884157060187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45941.884157060187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45941.884157060187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45941.884157060187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45941.884157060187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45941.884157060187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45941.884157060187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45941.884157060187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45941.884157060187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45941.884157060187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45941.884157060187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45941.884157060187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45941.884157060187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45941.884157060187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45941.884157060187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45941.884157060187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45941.884157060187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45941.884157060187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45941.884157060187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45941.884157060187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45941.884157060187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45941.884157060187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45941.884157060187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45941.884157060187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45941.884157060187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45941.884157060187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45941.884157060187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45941.884157060187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45941.884157060187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45941.884157060187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45941.884157060187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45941.884157060187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45941.884157060187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45941.884157060187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45941.884157060187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45941.884157060187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45941.884157060187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45941.884157060187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45941.884157060187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45941.884157060187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45941.884157060187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45941.884157060187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45941.884157060187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45941.884157060187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45941.884157060187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45941.884157060187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45941.884157060187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45941.884157060187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45941.884157060187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45941.884157060187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45941.884157060187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45941.884157060187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45941.884157060187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45941.884157060187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45941.884157060187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45941.884157060187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45941.884157060187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45941.884157060187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45941.884157060187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45941.884157060187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45941.884157060187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45941.884157060187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45941.884157060187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45941.884157060187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45941.884157060187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45941.884157060187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45941.884157060187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45941.884157060187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45941.884157060187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45941.884157060187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45941.884157060187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45941.884157060187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45941.884157060187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45941.884157060187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45941.884157060187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45941.884157060187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45941.884157060187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45941.884157060187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45941.884157060187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45941.884157060187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45941.884157060187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45941.884157060187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45941.884157060187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45941.884157060187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45941.884157060187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45941.884157060187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45941.884157060187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45941.884157060187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45941.884157060187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45941.884157060187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45941.884157060187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45941.884157060187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45941.884157060187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45941.884157060187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45941.884157060187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45941.884157060187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45941.884157060187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45941.884157060187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45941.884157060187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45941.884157060187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45941.884157060187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45941.884157060187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45941.884157060187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45941.884157060187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45941.884157060187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45941.884157060187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45941.884157060187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45941.884157060187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45941.884157060187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45941.884157060187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45941.884157060187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45941.884157060187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45941.884157060187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45941.884157060187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45941.884157060187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45941.884157060187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45941.884157060187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45941.884157060187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45941.884157060187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45941.884157060187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45941.884157060187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45941.884157060187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45941.884157060187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45941.884157060187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45941.884157060187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45941.884157060187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45941.884157060187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45941.884157060187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45941.884157060187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45941.884157060187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45941.884157060187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45941.884157060187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45941.884157060187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45941.884157060187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45941.884157060187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45941.884157060187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45941.884157060187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45941.884157060187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45941.884157060187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45941.884157060187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45941.884157060187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45941.884157060187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45941.884157060187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45941.884157060187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45941.884157060187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45941.884157060187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45941.884157060187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45941.884157060187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45941.884157060187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45941.884157060187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45941.884157060187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45941.884157060187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45941.884157060187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45941.884157060187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45941.884157060187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45941.884157060187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45941.884157060187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45941.884157060187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45941.884157060187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45941.884157060187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45941.884157060187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45941.884157060187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45941.884157060187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45941.884157060187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45941.884157060187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45941.884157060187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45941.884157060187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45941.884157060187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45941.884157060187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45941.884157060187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45941.884157060187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45941.884157060187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45941.884157060187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45941.884157060187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45941.884157060187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45941.884157060187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45941.884157060187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45941.884157060187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45941.884157060187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45941.884157060187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45941.884157060187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45941.884157060187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45941.884157060187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45941.884157060187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45941.884157060187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45941.884157060187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45941.884157060187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45941.884157060187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45941.884157060187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45941.884157060187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45941.884157060187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45941.884157060187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45941.884157060187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45941.884157060187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45941.884157060187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45941.884157060187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45941.884157060187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45941.884157060187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45941.884157060187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45941.884157060187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45941.884157060187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45941.884157060187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45941.884157060187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45941.884157060187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45941.884157060187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45941.884157060187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45941.884157060187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45941.884157060187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45941.884157060187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45941.884157060187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45941.884157060187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45941.884157060187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45941.884157060187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45941.884157060187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45941.884157060187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45941.884157060187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45941.884157060187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45941.884157060187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45941.884157060187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45941.884157060187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45941.884157060187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45941.884157060187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45941.884157060187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45941.884157060187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45941.884157060187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45941.884157060187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45941.884157060187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45941.884157060187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45941.884157060187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45941.884157060187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45941.884157060187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45941.884157060187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45941.884157060187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45941.884157060187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45941.884157060187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45941.884157060187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45941.884157060187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45941.884157060187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45941.884157060187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45941.884157060187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45941.884157060187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45941.884157060187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45941.884157060187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45941.884157060187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45941.884157060187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45941.884157060187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45941.884157060187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45941.884157060187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45941.884157060187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45941.884157060187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45941.884157060187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45941.884157060187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45941.884157060187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45941.884157060187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45941.884157060187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45941.884157060187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45941.884157060187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45941.884157060187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45941.884157060187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45941.884157060187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45941.884157060187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45941.884157060187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45941.884157060187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45941.884157060187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45941.884157060187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45941.884157060187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45941.884157060187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45941.884157060187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45941.884157060187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45941.884157060187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45941.884157060187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45941.884157060187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45941.884157060187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45941.884157060187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45941.884157060187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45941.884157060187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45941.884157060187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45941.884157060187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45941.884157060187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45941.884157060187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45941.884157060187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45941.884157060187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45941.884157060187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45941.884157060187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45941.884157060187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238.40343946759094</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45941.884157060187</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45941.884157060187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45941.884157060187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45941.884157060187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45941.884157060187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45941.884157060187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45941.884157060187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45941.884157060187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45941.884157060187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45941.884157060187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45941.884157060187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45941.884157060187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45941.884157060187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45941.884157060187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45941.884157060187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45941.884157060187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45941.884157060187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45941.884157060187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45941.884157060187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45941.884157060187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45941.884157060187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45941.884157060187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45941.884157060187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45941.884157060187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45941.884157060187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45941.884157060187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45941.884157060187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45941.884157060187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45941.884157060187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45941.884157060187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45941.884157060187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45941.884157060187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45941.884157060187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45941.884157060187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45941.884157060187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45941.884157060187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45941.884157060187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45941.884157060187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45941.884157060187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45941.884157060187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45941.884157060187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45941.884157060187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45941.884157060187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45941.884157060187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45941.884157060187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45941.884157060187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45941.884157060187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45941.884157060187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45941.884157060187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45941.884157060187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45941.884157060187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45941.884157060187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45941.884157060187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45941.884157060187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45941.884157060187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45941.884157060187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45941.884157060187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45941.884157060187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45941.884157060187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45941.884157060187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45941.884157060187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45941.884157060187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45941.884157060187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45941.884157060187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45941.884157060187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45941.884157060187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45941.884157060187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45941.884157060187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45941.884157060187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45941.884157060187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45941.884157060187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45941.884157060187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45941.884157060187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45941.884157060187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45941.884157060187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45941.884157060187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45941.884157060187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45941.884157060187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45941.884157060187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45941.884157060187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45941.884157060187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45941.884157060187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45941.884157060187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45941.884157060187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45941.884157060187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45941.884157060187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45941.884157060187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45941.884157060187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45941.884157060187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45941.884157060187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45941.884157060187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45941.884157060187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45941.884157060187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45941.884157060187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45941.884157060187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45941.884157060187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45941.884157060187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45941.884157060187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45941.884157060187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45941.884157060187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45941.884157060187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45941.884157060187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45941.884157060187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45941.884157060187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45941.884157060187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45941.884157060187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45941.884157060187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45941.884157060187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45941.884157060187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45941.884157060187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45941.884157060187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45941.884157060187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45941.884157060187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45941.884157060187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45941.884157060187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45941.884157060187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45941.884157060187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45941.884157060187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45941.884157060187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45941.884157060187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45941.884157060187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45941.884157060187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45941.884157060187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45941.884157060187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45941.884157060187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45941.884157060187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45941.884157060187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45941.884157060187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45941.884157060187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45941.884157060187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45941.884157060187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45941.884157060187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45941.884157060187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45941.884157060187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45941.884157060187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45941.884157060187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45941.884157060187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45941.884157060187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45941.884157060187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45941.884157060187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45941.884157060187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45941.884157060187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45941.884157060187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45941.884157060187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45941.884157060187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45941.884157060187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45941.884157060187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45941.884157060187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45941.884157060187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45941.884157060187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45941.884157060187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45941.884157060187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45941.884157060187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45941.884157060187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45941.884157060187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45941.884157060187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45941.884157060187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45941.884157060187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45941.884157060187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45941.884157060187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45941.884157060187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45941.884157060187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45941.884157060187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45941.884157060187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45941.884157060187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45941.884157060187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45941.884157060187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45941.884157060187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45941.884157060187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45941.884157060187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45941.884157060187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45941.884157060187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45941.884157060187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45941.884157060187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45941.884157060187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45941.884157060187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45941.884157060187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45941.884157060187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45941.884157060187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45941.884157060187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45941.884157060187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45941.884157060187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45941.884157060187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45941.884157060187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45941.884157060187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45941.884157060187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45941.884157060187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45941.884157060187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45941.884157060187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45941.884157060187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45941.884157060187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45941.884157060187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45941.884157060187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45941.884157060187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45941.884157060187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45941.884157060187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45941.884157060187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45941.884157060187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45941.884157060187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45941.884157060187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45941.884157060187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45941.884157060187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45941.884157060187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45941.884157060187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45941.884157060187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45941.884157060187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45941.884157060187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45941.884157060187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45941.884157060187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45941.884157060187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45941.884157060187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45941.884157060187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45941.884157060187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45941.884157060187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45941.884157060187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45941.884157060187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45941.884157060187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45941.884157060187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45941.884157060187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45941.884157060187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45941.884157060187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45941.884157060187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45941.884157060187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45941.884157060187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45941.884157060187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45941.884157060187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45941.884157060187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45941.884157060187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45941.884157060187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45941.884157060187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45941.884157060187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45941.884157060187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45941.884157060187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45941.884157060187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45941.884157060187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45941.884157060187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45941.884157060187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45941.884157060187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45941.884157060187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45941.884157060187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45941.884157060187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45941.884157060187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45941.884157060187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45941.884157060187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45941.884157060187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45941.884157060187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45941.884157060187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45941.884157060187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45941.884157060187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45941.884157060187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45941.884157060187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45941.884157060187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45941.884157060187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45941.884157060187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45941.884157060187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45941.884157060187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45941.884157060187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45941.884157060187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45941.884157060187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45941.884157060187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45941.884157060187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45941.884157060187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45941.884157060187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45941.884157060187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45941.884157060187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45941.884157060187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45941.884157060187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45941.884157060187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45941.884157060187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45941.884157060187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45941.884157060187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45941.884157060187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45941.884157060187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45941.884157060187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45941.884157060187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45941.884157060187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45941.884157060187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45941.884157060187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45941.884157060187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45941.884157060187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45941.884157060187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45941.884157060187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45941.884157060187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45941.884157060187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45941.884157060187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45941.884157060187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45941.884157060187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45941.884157060187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45941.884157060187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45941.884157060187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45941.884157060187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45941.884157060187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45941.884157060187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45941.884157060187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45941.884157060187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45941.884157060187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45941.884157060187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45941.884157060187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45941.884157060187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45941.884157060187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45941.884157060187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45941.884157060187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45941.884157060187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45941.884157060187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45941.884157060187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45941.884157060187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45941.884157060187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45941.884157060187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45941.884157060187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45941.884157060187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45941.884157060187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45941.884157060187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45941.884157060187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45941.884157060187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45941.884157060187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45941.884157060187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45941.884157060187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45941.884157060187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45941.884157060187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45941.884157060187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45941.884157060187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45941.884157060187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45941.884157060187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45941.884157060187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45941.884157060187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45941.884157060187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45941.884157060187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45941.884157060187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45941.884157060187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45941.884157060187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45941.884157060187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45941.884157060187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45941.884157060187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45941.884157060187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45941.884157060187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45941.884157060187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45941.884157060187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45941.884157060187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45941.884157060187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45941.884157060187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45941.884157060187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45941.884157060187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45941.884157060187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45941.884157060187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45941.884157060187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45941.884157060187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45941.884157060187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45941.884157060187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45941.884157060187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45941.884157060187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45941.884157060187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45941.884157060187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45941.884157060187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45941.884157060187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45941.884157060187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45941.884157060187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45941.884157060187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45941.884157060187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45941.884157060187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45941.884157060187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45941.884157060187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45941.884157060187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45941.884157060187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45941.884157060187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45941.884157060187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45941.884157060187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45941.884157060187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45941.884157060187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45941.884157060187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45941.884157060187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45941.884157060187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45941.884157060187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45941.884157060187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45941.884157060187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45941.884157060187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45941.884157060187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45941.884157060187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45941.884157060187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45941.884157060187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45941.884157060187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45941.884157060187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45941.884157060187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45941.884157060187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45941.884157060187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45941.884157060187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45941.884157060187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45941.884157060187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45941.884157060187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45941.884157060187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45941.884157060187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45941.884157060187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45941.884157060187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45941.884157060187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45941.884157060187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45941.884157060187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45941.884157060187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45941.884157060187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45941.884157060187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45941.884157060187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45941.884157060187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45941.884157060187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45941.884157060187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45941.884157060187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45941.884157060187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45941.884157060187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45941.884157060187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45941.884157060187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45941.884157060187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45941.884157060187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45941.884157060187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45941.884157060187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45941.884157060187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45941.884157060187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45941.884157060187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45941.884157060187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45941.884157060187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45941.884157060187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45941.884157060187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45941.884157060187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45941.884157060187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45941.884157060187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45941.884157060187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45941.884157060187</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45941.884157060187</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50.052096874998824</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15.695279745370499</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35537</v>
      </c>
      <c r="E4" s="37" t="s">
        <v>38964</v>
      </c>
      <c r="F4" s="38" t="s">
        <v>39073</v>
      </c>
      <c r="G4" s="39" t="str">
        <f t="shared" ref="G4:G29" ca="1" si="1">IFERROR(NOW()-F4,"")</f>
        <v/>
      </c>
      <c r="H4" s="38">
        <v>45941.853414351855</v>
      </c>
      <c r="I4" s="37" t="str">
        <f>IFERROR(VLOOKUP(D4,DB!A:F,6,0),"")</f>
        <v>Generator-SG</v>
      </c>
      <c r="J4" s="37" t="str">
        <f>IFERROR(VLOOKUP(D4,DB!A:G,7,0),"")</f>
        <v>Vandalized</v>
      </c>
      <c r="K4" s="37" t="s">
        <v>39074</v>
      </c>
      <c r="L4" s="37" t="str">
        <f>IFERROR(VLOOKUP(D4,DB!A:I,9,0),"")</f>
        <v>Latis</v>
      </c>
    </row>
    <row r="5" spans="1:13" ht="15">
      <c r="A5" s="37"/>
      <c r="B5" s="37" t="str">
        <f>IFERROR(VLOOKUP(D5,DB!A:K,11,0),"")</f>
        <v/>
      </c>
      <c r="C5" s="37"/>
      <c r="D5" s="37"/>
      <c r="E5" s="37"/>
      <c r="F5" s="38"/>
      <c r="G5" s="39">
        <f t="shared" ca="1" si="1"/>
        <v>45941.884157060187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45941.884157060187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45941.884157060187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45941.884157060187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45941.884157060187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45941.884157060187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45941.884157060187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45941.884157060187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45941.884157060187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45941.884157060187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45941.884157060187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45941.884157060187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45941.884157060187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45941.884157060187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45941.884157060187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45941.884157060187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45941.884157060187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45941.884157060187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45941.884157060187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45941.884157060187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45941.884157060187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45941.884157060187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45941.884157060187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45941.884157060187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45941.884157060187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45941.884157060187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45941.884157060187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45941.884157060187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45941.884157060187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45941.884157060187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45941.884157060187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45941.884157060187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45941.884157060187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45941.884157060187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45941.884157060187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45941.884157060187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45941.884157060187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45941.884157060187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45941.884157060187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45941.884157060187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45941.884157060187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45941.884157060187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45941.884157060187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45941.884157060187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45941.884157060187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45941.884157060187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45941.884157060187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45941.884157060187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45941.884157060187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45941.884157060187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45941.884157060187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45941.884157060187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45941.884157060187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45941.884157060187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45941.884157060187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45941.884157060187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45941.884157060187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45941.884157060187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45941.884157060187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45941.884157060187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45941.884157060187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45941.884157060187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45941.884157060187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45941.884157060187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45941.884157060187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45941.884157060187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45941.884157060187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45941.884157060187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45941.884157060187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45941.884157060187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45941.884157060187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45941.884157060187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45941.884157060187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45941.884157060187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45941.884157060187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45941.884157060187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45941.884157060187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45941.884157060187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45941.884157060187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45941.884157060187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45941.884157060187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45941.884157060187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45941.884157060187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45941.884157060187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45941.884157060187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45941.884157060187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45941.884157060187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45941.884157060187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39075</v>
      </c>
      <c r="B2" s="146" t="s">
        <v>5398</v>
      </c>
      <c r="C2" s="145">
        <v>1</v>
      </c>
      <c r="D2" s="146" t="s">
        <v>34463</v>
      </c>
      <c r="E2" s="145" t="s">
        <v>39076</v>
      </c>
      <c r="F2" s="147">
        <v>45926.772847222222</v>
      </c>
      <c r="G2" s="148">
        <f ca="1">IFERROR(NOW()-F2,"-")</f>
        <v>15.111309837964654</v>
      </c>
      <c r="H2" s="149">
        <v>45927.449074074102</v>
      </c>
      <c r="I2" s="146" t="str">
        <f>IFERROR(VLOOKUP(D2,DB!A:F,6,0),"")</f>
        <v>SCECO</v>
      </c>
      <c r="J2" s="146" t="str">
        <f>IFERROR(VLOOKUP(D2,DB!A:G,7,0),"")</f>
        <v>Weak</v>
      </c>
      <c r="K2" s="145" t="s">
        <v>39077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39078</v>
      </c>
      <c r="B3" s="146" t="str">
        <f>IFERROR(VLOOKUP(D3,DB!A:K,11,0),"")</f>
        <v>R6</v>
      </c>
      <c r="C3" s="145">
        <v>1</v>
      </c>
      <c r="D3" s="146" t="s">
        <v>34282</v>
      </c>
      <c r="E3" s="145" t="s">
        <v>38964</v>
      </c>
      <c r="F3" s="149">
        <v>45939.529062499998</v>
      </c>
      <c r="G3" s="148">
        <f ca="1">IFERROR(NOW()-F3,"-")</f>
        <v>2.3550945601891726</v>
      </c>
      <c r="H3" s="149">
        <v>45927.987534722219</v>
      </c>
      <c r="I3" s="146" t="str">
        <f>IFERROR(VLOOKUP(D3,DB!A:F,6,0),"")</f>
        <v>SCECO</v>
      </c>
      <c r="J3" s="146" t="str">
        <f>IFERROR(VLOOKUP(D3,DB!A:G,7,0),"")</f>
        <v>Vandalized</v>
      </c>
      <c r="K3" s="145" t="s">
        <v>39079</v>
      </c>
      <c r="L3" s="146" t="str">
        <f>IFERROR(VLOOKUP(D3,DB!A:I,9,0),"")</f>
        <v>Latis</v>
      </c>
    </row>
    <row r="4" spans="1:16383" ht="31.5" customHeight="1">
      <c r="A4" s="145" t="s">
        <v>39080</v>
      </c>
      <c r="B4" s="146" t="s">
        <v>5398</v>
      </c>
      <c r="C4" s="145">
        <v>1</v>
      </c>
      <c r="D4" s="146" t="s">
        <v>32861</v>
      </c>
      <c r="E4" s="145" t="s">
        <v>39076</v>
      </c>
      <c r="F4" s="147">
        <v>45933.880972222221</v>
      </c>
      <c r="G4" s="148">
        <f ca="1">IFERROR(NOW()-F4,"-")</f>
        <v>8.0031848379658186</v>
      </c>
      <c r="H4" s="149">
        <v>45929.455266203702</v>
      </c>
      <c r="I4" s="146" t="str">
        <f>IFERROR(VLOOKUP(D4,DB!A:F,6,0),"")</f>
        <v>SCECO</v>
      </c>
      <c r="J4" s="146" t="str">
        <f>IFERROR(VLOOKUP(D4,DB!A:G,7,0),"")</f>
        <v>In progress</v>
      </c>
      <c r="K4" s="145" t="s">
        <v>39081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39082</v>
      </c>
      <c r="B5" s="146" t="s">
        <v>5398</v>
      </c>
      <c r="C5" s="145">
        <v>1</v>
      </c>
      <c r="D5" s="146" t="s">
        <v>33408</v>
      </c>
      <c r="E5" s="145" t="s">
        <v>38964</v>
      </c>
      <c r="F5" s="147">
        <v>45941.023958333331</v>
      </c>
      <c r="G5" s="148">
        <f ca="1">IFERROR(NOW()-F5,"-")</f>
        <v>0.86019872685574228</v>
      </c>
      <c r="H5" s="149">
        <v>45934.470231481479</v>
      </c>
      <c r="I5" s="146" t="str">
        <f>IFERROR(VLOOKUP(D5,DB!A:F,6,0),"")</f>
        <v>SCECO</v>
      </c>
      <c r="J5" s="146" t="str">
        <f>IFERROR(VLOOKUP(D5,DB!A:G,7,0),"")</f>
        <v>Dead</v>
      </c>
      <c r="K5" s="145" t="s">
        <v>39081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39083</v>
      </c>
      <c r="B6" s="145" t="str">
        <f>IFERROR(VLOOKUP(D6,DB!A:K,11,0),"")</f>
        <v>R6</v>
      </c>
      <c r="C6" s="145">
        <v>1</v>
      </c>
      <c r="D6" s="145" t="s">
        <v>33216</v>
      </c>
      <c r="E6" s="145" t="s">
        <v>38964</v>
      </c>
      <c r="F6" s="147">
        <v>45941.763437499998</v>
      </c>
      <c r="G6" s="148">
        <f t="shared" ref="G6" ca="1" si="0">IFERROR(NOW()-F6,"-")</f>
        <v>0.12071956018917263</v>
      </c>
      <c r="H6" s="147">
        <v>45941.7577662037</v>
      </c>
      <c r="I6" s="145" t="str">
        <f>IFERROR(VLOOKUP(D6,DB!A:F,6,0),"")</f>
        <v>SCECO</v>
      </c>
      <c r="J6" s="145" t="str">
        <f>IFERROR(VLOOKUP(D6,DB!A:G,7,0),"")</f>
        <v>Dead</v>
      </c>
      <c r="K6" s="145" t="s">
        <v>39084</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39085</v>
      </c>
      <c r="B7" s="145" t="str">
        <f>IFERROR(VLOOKUP(D7,DB!A:K,11,0),"")</f>
        <v>R6</v>
      </c>
      <c r="C7" s="145">
        <v>1</v>
      </c>
      <c r="D7" s="145" t="s">
        <v>32435</v>
      </c>
      <c r="E7" s="145" t="s">
        <v>38964</v>
      </c>
      <c r="F7" s="147">
        <v>45941.842129629629</v>
      </c>
      <c r="G7" s="148">
        <f ca="1">IFERROR(NOW()-F7,"-")</f>
        <v>4.2027430557936896E-2</v>
      </c>
      <c r="H7" s="147">
        <v>45941.826874999999</v>
      </c>
      <c r="I7" s="145" t="str">
        <f>IFERROR(VLOOKUP(D7,DB!A:F,6,0),"")</f>
        <v>SCECO</v>
      </c>
      <c r="J7" s="145" t="str">
        <f>IFERROR(VLOOKUP(D7,DB!A:G,7,0),"")</f>
        <v>Good</v>
      </c>
      <c r="K7" s="145" t="s">
        <v>39086</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45941.884157060187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45941.884157060187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45941.884157060187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45941.884157060187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45941.884157060187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45941.884157060187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45941.884157060187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45941.884157060187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45941.884157060187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45941.884157060187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45941.884157060187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45941.884157060187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45941.884157060187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45941.884157060187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45941.884157060187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45941.884157060187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45941.884157060187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45941.884157060187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45941.884157060187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45941.884157060187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45941.884157060187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45941.884157060187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45941.884157060187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45941.884157060187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45941.884157060187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45941.884157060187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45941.884157060187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45941.884157060187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45941.884157060187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45941.884157060187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45941.884157060187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45941.884157060187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45941.884157060187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45941.884157060187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45941.884157060187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45941.884157060187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45941.884157060187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45941.884157060187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45941.884157060187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45941.884157060187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45941.884157060187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45941.884157060187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45941.884157060187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45941.884157060187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45941.884157060187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45941.884157060187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45941.884157060187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45941.884157060187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45941.884157060187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45941.884157060187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45941.884157060187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45941.884157060187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45941.884157060187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45941.884157060187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45941.884157060187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45941.884157060187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45941.884157060187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45941.884157060187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45941.884157060187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45941.884157060187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45941.884157060187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45941.884157060187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45941.884157060187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45941.884157060187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45941.884157060187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45941.884157060187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45941.884157060187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45941.884157060187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45941.884157060187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45941.884157060187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45941.884157060187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45941.884157060187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45941.884157060187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45941.884157060187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45941.884157060187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45941.884157060187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45941.884157060187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45941.884157060187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45941.884157060187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45941.884157060187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45941.884157060187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45941.884157060187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45941.884157060187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45941.884157060187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45941.884157060187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45941.884157060187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45941.884157060187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45941.884157060187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45941.884157060187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45941.884157060187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45941.884157060187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45941.884157060187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45941.884157060187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45941.884157060187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45941.884157060187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45941.884157060187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45941.884157060187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45941.884157060187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45941.884157060187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45941.884157060187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45941.884157060187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45941.884157060187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45941.884157060187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45941.884157060187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45941.884157060187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45941.884157060187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45941.884157060187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45941.884157060187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45941.884157060187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45941.884157060187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45941.884157060187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45941.884157060187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45941.884157060187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45941.884157060187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45941.884157060187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45941.884157060187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45941.884157060187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45941.884157060187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45941.884157060187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45941.884157060187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45941.884157060187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45941.884157060187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45941.884157060187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45941.884157060187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45941.884157060187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45941.884157060187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45941.884157060187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45941.884157060187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45941.884157060187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45941.884157060187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45941.884157060187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45941.884157060187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45941.884157060187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45941.884157060187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45941.884157060187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45941.884157060187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45941.884157060187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45941.884157060187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45941.884157060187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45941.884157060187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45941.884157060187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45941.884157060187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45941.884157060187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45941.884157060187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45941.884157060187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45941.884157060187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45941.884157060187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45941.884157060187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45941.884157060187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45941.884157060187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45941.884157060187</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